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fileSharing readOnlyRecommended="1"/>
  <workbookPr/>
  <mc:AlternateContent xmlns:mc="http://schemas.openxmlformats.org/markup-compatibility/2006">
    <mc:Choice Requires="x15">
      <x15ac:absPath xmlns:x15ac="http://schemas.microsoft.com/office/spreadsheetml/2010/11/ac" url="C:\Users\Anil Verma\Downloads\"/>
    </mc:Choice>
  </mc:AlternateContent>
  <xr:revisionPtr revIDLastSave="0" documentId="13_ncr:1_{A120F0D9-A2A9-46B1-987D-AD26D46B8979}" xr6:coauthVersionLast="47" xr6:coauthVersionMax="47" xr10:uidLastSave="{00000000-0000-0000-0000-000000000000}"/>
  <bookViews>
    <workbookView xWindow="-120" yWindow="-120" windowWidth="29040" windowHeight="16440" activeTab="5" xr2:uid="{00000000-000D-0000-FFFF-FFFF00000000}"/>
  </bookViews>
  <sheets>
    <sheet name="Report" sheetId="6" r:id="rId1"/>
    <sheet name="Annexure-I" sheetId="1" r:id="rId2"/>
    <sheet name="Annexure-II" sheetId="2" r:id="rId3"/>
    <sheet name="Annexure-III" sheetId="3" r:id="rId4"/>
    <sheet name="Annexure-IV" sheetId="4" r:id="rId5"/>
    <sheet name="Annexure-V" sheetId="5" r:id="rId6"/>
  </sheets>
  <externalReferences>
    <externalReference r:id="rId7"/>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E13" i="5" l="1"/>
  <c r="AF13" i="5" s="1"/>
  <c r="AE10" i="5"/>
  <c r="AF10" i="5" s="1"/>
  <c r="AE9" i="5"/>
  <c r="AF9" i="5" s="1"/>
  <c r="AE8" i="5"/>
  <c r="AF8" i="5" s="1"/>
  <c r="AE7" i="5"/>
  <c r="AF7" i="5" s="1"/>
  <c r="AE6" i="5"/>
  <c r="AF6" i="5" s="1"/>
  <c r="CK264" i="4"/>
  <c r="CL264" i="4" s="1"/>
  <c r="CK261" i="4"/>
  <c r="CL261" i="4" s="1"/>
  <c r="CK260" i="4"/>
  <c r="CL260" i="4" s="1"/>
  <c r="CK259" i="4"/>
  <c r="CL259" i="4" s="1"/>
  <c r="CK258" i="4"/>
  <c r="CL258" i="4" s="1"/>
  <c r="CK257" i="4"/>
  <c r="CL257" i="4" s="1"/>
  <c r="CK255" i="4"/>
  <c r="CL255" i="4" s="1"/>
  <c r="CK252" i="4"/>
  <c r="CL252" i="4" s="1"/>
  <c r="CK251" i="4"/>
  <c r="CL251" i="4" s="1"/>
  <c r="CK250" i="4"/>
  <c r="CL250" i="4" s="1"/>
  <c r="CK249" i="4"/>
  <c r="CL249" i="4" s="1"/>
  <c r="CK248" i="4"/>
  <c r="CL248" i="4" s="1"/>
  <c r="CK246" i="4"/>
  <c r="CL246" i="4" s="1"/>
  <c r="CK243" i="4"/>
  <c r="CL243" i="4" s="1"/>
  <c r="CK242" i="4"/>
  <c r="CL242" i="4" s="1"/>
  <c r="CK241" i="4"/>
  <c r="CL241" i="4" s="1"/>
  <c r="CK240" i="4"/>
  <c r="CL240" i="4" s="1"/>
  <c r="CK239" i="4"/>
  <c r="CL239" i="4" s="1"/>
  <c r="CK237" i="4"/>
  <c r="CL237" i="4" s="1"/>
  <c r="CK234" i="4"/>
  <c r="CL234" i="4" s="1"/>
  <c r="CK233" i="4"/>
  <c r="CL233" i="4" s="1"/>
  <c r="CK232" i="4"/>
  <c r="CL232" i="4" s="1"/>
  <c r="CK231" i="4"/>
  <c r="CL231" i="4" s="1"/>
  <c r="CK230" i="4"/>
  <c r="CL230" i="4" s="1"/>
  <c r="CK228" i="4"/>
  <c r="CL228" i="4" s="1"/>
  <c r="CK225" i="4"/>
  <c r="CL225" i="4" s="1"/>
  <c r="CK224" i="4"/>
  <c r="CL224" i="4" s="1"/>
  <c r="CK223" i="4"/>
  <c r="CL223" i="4" s="1"/>
  <c r="CK222" i="4"/>
  <c r="CL222" i="4" s="1"/>
  <c r="CK221" i="4"/>
  <c r="CL221" i="4" s="1"/>
  <c r="CK219" i="4"/>
  <c r="CL219" i="4" s="1"/>
  <c r="CK216" i="4"/>
  <c r="CL216" i="4" s="1"/>
  <c r="CK215" i="4"/>
  <c r="CL215" i="4" s="1"/>
  <c r="CK214" i="4"/>
  <c r="CL214" i="4" s="1"/>
  <c r="CK213" i="4"/>
  <c r="CL213" i="4" s="1"/>
  <c r="CK212" i="4"/>
  <c r="CL212" i="4" s="1"/>
  <c r="CK210" i="4"/>
  <c r="CL210" i="4" s="1"/>
  <c r="CK207" i="4"/>
  <c r="CL207" i="4" s="1"/>
  <c r="CK206" i="4"/>
  <c r="CL206" i="4" s="1"/>
  <c r="CK205" i="4"/>
  <c r="CL205" i="4" s="1"/>
  <c r="CK204" i="4"/>
  <c r="CL204" i="4" s="1"/>
  <c r="CK203" i="4"/>
  <c r="CL203" i="4" s="1"/>
  <c r="CK201" i="4"/>
  <c r="CL201" i="4" s="1"/>
  <c r="CK198" i="4"/>
  <c r="CL198" i="4" s="1"/>
  <c r="CK197" i="4"/>
  <c r="CL197" i="4" s="1"/>
  <c r="CK196" i="4"/>
  <c r="CL196" i="4" s="1"/>
  <c r="CK195" i="4"/>
  <c r="CL195" i="4" s="1"/>
  <c r="CK194" i="4"/>
  <c r="CL194" i="4" s="1"/>
  <c r="CK192" i="4"/>
  <c r="CL192" i="4" s="1"/>
  <c r="CK189" i="4"/>
  <c r="CL189" i="4" s="1"/>
  <c r="CK188" i="4"/>
  <c r="CL188" i="4" s="1"/>
  <c r="CK187" i="4"/>
  <c r="CL187" i="4" s="1"/>
  <c r="CK186" i="4"/>
  <c r="CL186" i="4" s="1"/>
  <c r="CK185" i="4"/>
  <c r="CL185" i="4" s="1"/>
  <c r="CK183" i="4"/>
  <c r="CL183" i="4" s="1"/>
  <c r="CK180" i="4"/>
  <c r="CL180" i="4" s="1"/>
  <c r="CK179" i="4"/>
  <c r="CL179" i="4" s="1"/>
  <c r="CK178" i="4"/>
  <c r="CL178" i="4" s="1"/>
  <c r="CK177" i="4"/>
  <c r="CL177" i="4" s="1"/>
  <c r="CK176" i="4"/>
  <c r="CL176" i="4" s="1"/>
  <c r="CK174" i="4"/>
  <c r="CL174" i="4" s="1"/>
  <c r="CK171" i="4"/>
  <c r="CL171" i="4" s="1"/>
  <c r="CK170" i="4"/>
  <c r="CL170" i="4" s="1"/>
  <c r="CK169" i="4"/>
  <c r="CL169" i="4" s="1"/>
  <c r="CK168" i="4"/>
  <c r="CL168" i="4" s="1"/>
  <c r="CK167" i="4"/>
  <c r="CL167" i="4" s="1"/>
  <c r="CK165" i="4"/>
  <c r="CL165" i="4" s="1"/>
  <c r="CK162" i="4"/>
  <c r="CL162" i="4" s="1"/>
  <c r="CK161" i="4"/>
  <c r="CL161" i="4" s="1"/>
  <c r="CK160" i="4"/>
  <c r="CL160" i="4" s="1"/>
  <c r="CK159" i="4"/>
  <c r="CL159" i="4" s="1"/>
  <c r="CK158" i="4"/>
  <c r="CL158" i="4" s="1"/>
  <c r="CK156" i="4"/>
  <c r="CL156" i="4" s="1"/>
  <c r="CK153" i="4"/>
  <c r="CL153" i="4" s="1"/>
  <c r="CK152" i="4"/>
  <c r="CL152" i="4" s="1"/>
  <c r="CK151" i="4"/>
  <c r="CL151" i="4" s="1"/>
  <c r="CK150" i="4"/>
  <c r="CL150" i="4" s="1"/>
  <c r="CK149" i="4"/>
  <c r="CL149" i="4" s="1"/>
  <c r="CK147" i="4"/>
  <c r="CL147" i="4" s="1"/>
  <c r="CK144" i="4"/>
  <c r="CL144" i="4" s="1"/>
  <c r="CK143" i="4"/>
  <c r="CL143" i="4" s="1"/>
  <c r="CK142" i="4"/>
  <c r="CL142" i="4" s="1"/>
  <c r="CK141" i="4"/>
  <c r="CL141" i="4" s="1"/>
  <c r="CK140" i="4"/>
  <c r="CL140" i="4" s="1"/>
  <c r="CK138" i="4"/>
  <c r="CL138" i="4" s="1"/>
  <c r="CK135" i="4"/>
  <c r="CL135" i="4" s="1"/>
  <c r="CK134" i="4"/>
  <c r="CL134" i="4" s="1"/>
  <c r="CK133" i="4"/>
  <c r="CL133" i="4" s="1"/>
  <c r="CK132" i="4"/>
  <c r="CL132" i="4" s="1"/>
  <c r="CK131" i="4"/>
  <c r="CL131" i="4" s="1"/>
  <c r="CK129" i="4"/>
  <c r="CL129" i="4" s="1"/>
  <c r="CK126" i="4"/>
  <c r="CL126" i="4" s="1"/>
  <c r="CK125" i="4"/>
  <c r="CL125" i="4" s="1"/>
  <c r="CK124" i="4"/>
  <c r="CL124" i="4" s="1"/>
  <c r="CK123" i="4"/>
  <c r="CL123" i="4" s="1"/>
  <c r="CK122" i="4"/>
  <c r="CL122" i="4" s="1"/>
  <c r="CK120" i="4"/>
  <c r="CL120" i="4" s="1"/>
  <c r="CK117" i="4"/>
  <c r="CL117" i="4" s="1"/>
  <c r="CK116" i="4"/>
  <c r="CL116" i="4" s="1"/>
  <c r="CK115" i="4"/>
  <c r="CL115" i="4" s="1"/>
  <c r="CK114" i="4"/>
  <c r="CL114" i="4" s="1"/>
  <c r="CK113" i="4"/>
  <c r="CL113" i="4" s="1"/>
  <c r="CK111" i="4"/>
  <c r="CL111" i="4" s="1"/>
  <c r="CK108" i="4"/>
  <c r="CL108" i="4" s="1"/>
  <c r="CK107" i="4"/>
  <c r="CL107" i="4" s="1"/>
  <c r="CK106" i="4"/>
  <c r="CL106" i="4" s="1"/>
  <c r="CK105" i="4"/>
  <c r="CL105" i="4" s="1"/>
  <c r="CK104" i="4"/>
  <c r="CL104" i="4" s="1"/>
  <c r="CK102" i="4"/>
  <c r="CL102" i="4" s="1"/>
  <c r="CK99" i="4"/>
  <c r="CL99" i="4" s="1"/>
  <c r="CK98" i="4"/>
  <c r="CL98" i="4" s="1"/>
  <c r="CK97" i="4"/>
  <c r="CL97" i="4" s="1"/>
  <c r="CK96" i="4"/>
  <c r="CL96" i="4" s="1"/>
  <c r="CK95" i="4"/>
  <c r="CL95" i="4" s="1"/>
  <c r="CK93" i="4"/>
  <c r="CL93" i="4" s="1"/>
  <c r="CK90" i="4"/>
  <c r="CL90" i="4" s="1"/>
  <c r="CK89" i="4"/>
  <c r="CL89" i="4" s="1"/>
  <c r="CK88" i="4"/>
  <c r="CL88" i="4" s="1"/>
  <c r="CK87" i="4"/>
  <c r="CL87" i="4" s="1"/>
  <c r="CK86" i="4"/>
  <c r="CL86" i="4" s="1"/>
  <c r="CK84" i="4"/>
  <c r="CL84" i="4" s="1"/>
  <c r="CK81" i="4"/>
  <c r="CL81" i="4" s="1"/>
  <c r="CK80" i="4"/>
  <c r="CL80" i="4" s="1"/>
  <c r="CK79" i="4"/>
  <c r="CL79" i="4" s="1"/>
  <c r="CK78" i="4"/>
  <c r="CL78" i="4" s="1"/>
  <c r="CK77" i="4"/>
  <c r="CL77" i="4" s="1"/>
  <c r="CK75" i="4"/>
  <c r="CL75" i="4" s="1"/>
  <c r="CK72" i="4"/>
  <c r="CL72" i="4" s="1"/>
  <c r="CK71" i="4"/>
  <c r="CL71" i="4" s="1"/>
  <c r="CK70" i="4"/>
  <c r="CL70" i="4" s="1"/>
  <c r="CK69" i="4"/>
  <c r="CL69" i="4" s="1"/>
  <c r="CK68" i="4"/>
  <c r="CL68" i="4" s="1"/>
  <c r="CK66" i="4"/>
  <c r="CL66" i="4" s="1"/>
  <c r="CK63" i="4"/>
  <c r="CL63" i="4" s="1"/>
  <c r="CK62" i="4"/>
  <c r="CL62" i="4" s="1"/>
  <c r="CK61" i="4"/>
  <c r="CL61" i="4" s="1"/>
  <c r="CK60" i="4"/>
  <c r="CL60" i="4" s="1"/>
  <c r="CK59" i="4"/>
  <c r="CL59" i="4" s="1"/>
  <c r="CK57" i="4"/>
  <c r="CL57" i="4" s="1"/>
  <c r="CK54" i="4"/>
  <c r="CL54" i="4" s="1"/>
  <c r="CK53" i="4"/>
  <c r="CL53" i="4" s="1"/>
  <c r="CK52" i="4"/>
  <c r="CL52" i="4" s="1"/>
  <c r="CK51" i="4"/>
  <c r="CL51" i="4" s="1"/>
  <c r="CK50" i="4"/>
  <c r="CL50" i="4" s="1"/>
  <c r="CK48" i="4"/>
  <c r="CL48" i="4" s="1"/>
  <c r="CK45" i="4"/>
  <c r="CL45" i="4" s="1"/>
  <c r="CK44" i="4"/>
  <c r="CL44" i="4" s="1"/>
  <c r="CK43" i="4"/>
  <c r="CL43" i="4" s="1"/>
  <c r="CK42" i="4"/>
  <c r="CL42" i="4" s="1"/>
  <c r="CK41" i="4"/>
  <c r="CL41" i="4" s="1"/>
  <c r="CK39" i="4"/>
  <c r="CL39" i="4" s="1"/>
  <c r="CK36" i="4"/>
  <c r="CL36" i="4" s="1"/>
  <c r="CK35" i="4"/>
  <c r="CL35" i="4" s="1"/>
  <c r="CK34" i="4"/>
  <c r="CL34" i="4" s="1"/>
  <c r="CK33" i="4"/>
  <c r="CL33" i="4" s="1"/>
  <c r="CK32" i="4"/>
  <c r="CL32" i="4" s="1"/>
  <c r="CK30" i="4"/>
  <c r="CL30" i="4" s="1"/>
  <c r="CK27" i="4"/>
  <c r="CL27" i="4" s="1"/>
  <c r="CK26" i="4"/>
  <c r="CL26" i="4" s="1"/>
  <c r="CK25" i="4"/>
  <c r="CL25" i="4" s="1"/>
  <c r="CK24" i="4"/>
  <c r="CL24" i="4" s="1"/>
  <c r="CK23" i="4"/>
  <c r="CL23" i="4" s="1"/>
  <c r="CK21" i="4"/>
  <c r="CL21" i="4" s="1"/>
  <c r="CK18" i="4"/>
  <c r="CL18" i="4" s="1"/>
  <c r="CK17" i="4"/>
  <c r="CL17" i="4" s="1"/>
  <c r="CK16" i="4"/>
  <c r="CL16" i="4" s="1"/>
  <c r="CK15" i="4"/>
  <c r="CL15" i="4" s="1"/>
  <c r="CK14" i="4"/>
  <c r="CL14" i="4" s="1"/>
  <c r="CK12" i="4"/>
  <c r="CL12" i="4" s="1"/>
  <c r="CK9" i="4"/>
  <c r="CL9" i="4" s="1"/>
  <c r="CK8" i="4"/>
  <c r="CL8" i="4" s="1"/>
  <c r="CK7" i="4"/>
  <c r="CL7" i="4" s="1"/>
  <c r="CK6" i="4"/>
  <c r="CL6" i="4" s="1"/>
  <c r="CK5" i="4"/>
  <c r="CL5" i="4" s="1"/>
  <c r="D57" i="3"/>
  <c r="D56" i="3"/>
  <c r="D55" i="3"/>
  <c r="D54" i="3"/>
  <c r="D53" i="3"/>
  <c r="D52" i="3"/>
  <c r="D51" i="3"/>
  <c r="D50" i="3"/>
  <c r="D45" i="3"/>
  <c r="D44" i="3"/>
  <c r="D43" i="3"/>
  <c r="D42" i="3"/>
  <c r="D41" i="3"/>
  <c r="D40" i="3"/>
  <c r="D39" i="3"/>
  <c r="D34" i="3"/>
  <c r="D33" i="3"/>
  <c r="D32" i="3"/>
  <c r="D31" i="3"/>
  <c r="D30" i="3"/>
  <c r="D29" i="3"/>
  <c r="D28" i="3"/>
  <c r="D27" i="3"/>
  <c r="D26" i="3"/>
  <c r="D21" i="3"/>
  <c r="D20" i="3"/>
  <c r="D19" i="3"/>
  <c r="D18" i="3"/>
  <c r="D17" i="3"/>
  <c r="D12" i="3"/>
  <c r="D11" i="3"/>
  <c r="D10" i="3"/>
  <c r="D9" i="3"/>
  <c r="D8" i="3"/>
  <c r="D7" i="3"/>
  <c r="GI45" i="2"/>
  <c r="GI44" i="2"/>
  <c r="GI43" i="2"/>
  <c r="GI42" i="2"/>
  <c r="GI41" i="2"/>
  <c r="GI40" i="2"/>
  <c r="GI39" i="2"/>
  <c r="GI38" i="2"/>
  <c r="GI36" i="2"/>
  <c r="GI35" i="2"/>
  <c r="GI34" i="2"/>
  <c r="GI33" i="2"/>
  <c r="GI32" i="2"/>
  <c r="GI31" i="2"/>
  <c r="GI30" i="2"/>
  <c r="GI28" i="2"/>
  <c r="GI27" i="2"/>
  <c r="GI26" i="2"/>
  <c r="GI25" i="2"/>
  <c r="GI24" i="2"/>
  <c r="GI23" i="2"/>
  <c r="GI22" i="2"/>
  <c r="GI21" i="2"/>
  <c r="GI20" i="2"/>
  <c r="GI18" i="2"/>
  <c r="GI17" i="2"/>
  <c r="GI16" i="2"/>
  <c r="GI15" i="2"/>
  <c r="GI14" i="2"/>
  <c r="GI12" i="2"/>
  <c r="GI11" i="2"/>
  <c r="GI10" i="2"/>
  <c r="GI9" i="2"/>
  <c r="GI8" i="2"/>
  <c r="GI7" i="2"/>
</calcChain>
</file>

<file path=xl/sharedStrings.xml><?xml version="1.0" encoding="utf-8"?>
<sst xmlns="http://schemas.openxmlformats.org/spreadsheetml/2006/main" count="3192" uniqueCount="529">
  <si>
    <t>Annexure-I</t>
  </si>
  <si>
    <t>List of Students participated in feedback</t>
  </si>
  <si>
    <t>Sr. No.</t>
  </si>
  <si>
    <t>Name</t>
  </si>
  <si>
    <t>Course</t>
  </si>
  <si>
    <t>Annual/Semester System</t>
  </si>
  <si>
    <t>Year/Semester</t>
  </si>
  <si>
    <t>Roll No.</t>
  </si>
  <si>
    <t>Dhruv Shridhar</t>
  </si>
  <si>
    <t>BCA</t>
  </si>
  <si>
    <t>Semester</t>
  </si>
  <si>
    <t>II</t>
  </si>
  <si>
    <t>Kanchan</t>
  </si>
  <si>
    <t>BA</t>
  </si>
  <si>
    <t>Annual</t>
  </si>
  <si>
    <t>III</t>
  </si>
  <si>
    <t>18skt011</t>
  </si>
  <si>
    <t>Arzoo</t>
  </si>
  <si>
    <t>B.Sc.</t>
  </si>
  <si>
    <t>19MA037</t>
  </si>
  <si>
    <t>Kashish</t>
  </si>
  <si>
    <t>19MA007</t>
  </si>
  <si>
    <t>Neha Sharma</t>
  </si>
  <si>
    <t>I</t>
  </si>
  <si>
    <t>20ps001</t>
  </si>
  <si>
    <t>Mitali Sharma</t>
  </si>
  <si>
    <t>IV</t>
  </si>
  <si>
    <t>19ch016</t>
  </si>
  <si>
    <t>Kalpana</t>
  </si>
  <si>
    <t>18CH049</t>
  </si>
  <si>
    <t>Dimple kumari</t>
  </si>
  <si>
    <t>20PS009</t>
  </si>
  <si>
    <t>Prashant Jaswal</t>
  </si>
  <si>
    <t>19PS063</t>
  </si>
  <si>
    <t>Kajal</t>
  </si>
  <si>
    <t>19ps061</t>
  </si>
  <si>
    <t>Kirti choudhary</t>
  </si>
  <si>
    <t>20en014</t>
  </si>
  <si>
    <t>Ambika Sharma</t>
  </si>
  <si>
    <t>VI</t>
  </si>
  <si>
    <t>18MA001</t>
  </si>
  <si>
    <t>Sushant bhardwaj</t>
  </si>
  <si>
    <t>19ma032</t>
  </si>
  <si>
    <t>Sonali Rana</t>
  </si>
  <si>
    <t>18CH025</t>
  </si>
  <si>
    <t>Ishika</t>
  </si>
  <si>
    <t>19MA096</t>
  </si>
  <si>
    <t>Avkash Kumar</t>
  </si>
  <si>
    <t>19PS092</t>
  </si>
  <si>
    <t>Arti</t>
  </si>
  <si>
    <t>18PH061</t>
  </si>
  <si>
    <t>Shalini</t>
  </si>
  <si>
    <t>20EN024</t>
  </si>
  <si>
    <t>Simran</t>
  </si>
  <si>
    <t>18CH020</t>
  </si>
  <si>
    <t>Shreya Rana</t>
  </si>
  <si>
    <t>18CH027</t>
  </si>
  <si>
    <t>Kajal sharma</t>
  </si>
  <si>
    <t>M.A.</t>
  </si>
  <si>
    <t>20ME007</t>
  </si>
  <si>
    <t>Abhay</t>
  </si>
  <si>
    <t>20Ma054</t>
  </si>
  <si>
    <t>Manisha</t>
  </si>
  <si>
    <t>19MA004</t>
  </si>
  <si>
    <t>Naina Devi</t>
  </si>
  <si>
    <t>20MA048</t>
  </si>
  <si>
    <t>Priya</t>
  </si>
  <si>
    <t>18HS059</t>
  </si>
  <si>
    <t>Bharat</t>
  </si>
  <si>
    <t>Ankita rana</t>
  </si>
  <si>
    <t>Namrta</t>
  </si>
  <si>
    <t>20psoo2</t>
  </si>
  <si>
    <t>Ankit choudhary</t>
  </si>
  <si>
    <t>Payal Dhiman</t>
  </si>
  <si>
    <t>19CH026</t>
  </si>
  <si>
    <t>shikha sharma</t>
  </si>
  <si>
    <t>20MA063</t>
  </si>
  <si>
    <t>Sakshi</t>
  </si>
  <si>
    <t>19PS007</t>
  </si>
  <si>
    <t>19ME007</t>
  </si>
  <si>
    <t>Komal heera</t>
  </si>
  <si>
    <t>20pso91</t>
  </si>
  <si>
    <t>Sujata</t>
  </si>
  <si>
    <t>19MA027</t>
  </si>
  <si>
    <t>Suchita</t>
  </si>
  <si>
    <t>20hn049</t>
  </si>
  <si>
    <t>20Eo010</t>
  </si>
  <si>
    <t>Shweta</t>
  </si>
  <si>
    <t>Loveleen</t>
  </si>
  <si>
    <t>20HN028</t>
  </si>
  <si>
    <t>Pooja</t>
  </si>
  <si>
    <t>19PS010</t>
  </si>
  <si>
    <t>Ankita Chandel</t>
  </si>
  <si>
    <t>20PH021</t>
  </si>
  <si>
    <t>Kanika sharma</t>
  </si>
  <si>
    <t>M.Com.</t>
  </si>
  <si>
    <t>19MC028</t>
  </si>
  <si>
    <t>MANISHA</t>
  </si>
  <si>
    <t>19mc004</t>
  </si>
  <si>
    <t>Arsh ilahi</t>
  </si>
  <si>
    <t>B.Com.</t>
  </si>
  <si>
    <t>19CM061</t>
  </si>
  <si>
    <t>Ritika</t>
  </si>
  <si>
    <t>20𝚙𝚑009</t>
  </si>
  <si>
    <t>Nitika</t>
  </si>
  <si>
    <t>19CM046</t>
  </si>
  <si>
    <t>Vinkal jaswal</t>
  </si>
  <si>
    <t>19CM026</t>
  </si>
  <si>
    <t>Pooja Rani</t>
  </si>
  <si>
    <t>18CM006</t>
  </si>
  <si>
    <t>Vanshita Rana</t>
  </si>
  <si>
    <t>19PH015</t>
  </si>
  <si>
    <t>Shweta devi</t>
  </si>
  <si>
    <t>20MA059</t>
  </si>
  <si>
    <t>19CM064</t>
  </si>
  <si>
    <t>Priyanka</t>
  </si>
  <si>
    <t>19CM027</t>
  </si>
  <si>
    <t>Krishma</t>
  </si>
  <si>
    <t>18CM066</t>
  </si>
  <si>
    <t>Harsh soni</t>
  </si>
  <si>
    <t>20cm032</t>
  </si>
  <si>
    <t>Saloni</t>
  </si>
  <si>
    <t>20CM075</t>
  </si>
  <si>
    <t>Tamanna Begum</t>
  </si>
  <si>
    <t>19CM049</t>
  </si>
  <si>
    <t>Shivani</t>
  </si>
  <si>
    <t>18PH009</t>
  </si>
  <si>
    <t>Ashish Choudhary</t>
  </si>
  <si>
    <t>19ph026</t>
  </si>
  <si>
    <t>Preeti Sharma</t>
  </si>
  <si>
    <t>19HS052</t>
  </si>
  <si>
    <t>Riya</t>
  </si>
  <si>
    <t>19CM073</t>
  </si>
  <si>
    <t>Kanchan devi</t>
  </si>
  <si>
    <t>20ps047</t>
  </si>
  <si>
    <t>Niti</t>
  </si>
  <si>
    <t>18CH062</t>
  </si>
  <si>
    <t>Anchal Sharma</t>
  </si>
  <si>
    <t>19CM052</t>
  </si>
  <si>
    <t>Priya Thakur</t>
  </si>
  <si>
    <t>19CM013</t>
  </si>
  <si>
    <t>PRIYANKA</t>
  </si>
  <si>
    <t>20MC008</t>
  </si>
  <si>
    <t>20MC023</t>
  </si>
  <si>
    <t>Rajni Bala</t>
  </si>
  <si>
    <t>20MC024</t>
  </si>
  <si>
    <t>Heena</t>
  </si>
  <si>
    <t>18hN15</t>
  </si>
  <si>
    <t>Sakshi devi</t>
  </si>
  <si>
    <t>18HN14</t>
  </si>
  <si>
    <t>Kripanshu</t>
  </si>
  <si>
    <t>18CH101</t>
  </si>
  <si>
    <t>Sakshi Jaswal</t>
  </si>
  <si>
    <t>19MC009</t>
  </si>
  <si>
    <t>Lipakshi</t>
  </si>
  <si>
    <t>20CM002</t>
  </si>
  <si>
    <t>Anjali Kumari</t>
  </si>
  <si>
    <t>20cm003</t>
  </si>
  <si>
    <t>19MC020</t>
  </si>
  <si>
    <t>Rekha</t>
  </si>
  <si>
    <t>20MC009</t>
  </si>
  <si>
    <t>Priyanshu</t>
  </si>
  <si>
    <t>BBA</t>
  </si>
  <si>
    <t>Keshav Sharma</t>
  </si>
  <si>
    <t>Kanika</t>
  </si>
  <si>
    <t>Amisha</t>
  </si>
  <si>
    <t>19CM072</t>
  </si>
  <si>
    <t>Amit Thakur</t>
  </si>
  <si>
    <t>Akanksha dadwal</t>
  </si>
  <si>
    <t>Shayna</t>
  </si>
  <si>
    <t>19PS008</t>
  </si>
  <si>
    <t>Anchal Thakur</t>
  </si>
  <si>
    <t>Riya thakur</t>
  </si>
  <si>
    <t>Priya Bhatti</t>
  </si>
  <si>
    <t>Tania sharma</t>
  </si>
  <si>
    <t>20Ph030</t>
  </si>
  <si>
    <t>Abida BaN</t>
  </si>
  <si>
    <t>19CM041</t>
  </si>
  <si>
    <t>19CM001</t>
  </si>
  <si>
    <t>Khushi</t>
  </si>
  <si>
    <t>20ph013</t>
  </si>
  <si>
    <t>Sourav Badhan</t>
  </si>
  <si>
    <t>20PS051</t>
  </si>
  <si>
    <t>RACHHAT CHOUDHARY</t>
  </si>
  <si>
    <t>20PS041</t>
  </si>
  <si>
    <t>Ishika sharma</t>
  </si>
  <si>
    <t>19MA100</t>
  </si>
  <si>
    <t>Abhishek jaswal</t>
  </si>
  <si>
    <t>20CH017</t>
  </si>
  <si>
    <t>Neha bhoopalia</t>
  </si>
  <si>
    <t>19MA013</t>
  </si>
  <si>
    <t>Priyanka sharma</t>
  </si>
  <si>
    <t>19HS012</t>
  </si>
  <si>
    <t>Shweta Rajan</t>
  </si>
  <si>
    <t>20CH002</t>
  </si>
  <si>
    <t>Shanu jaswal</t>
  </si>
  <si>
    <t>20HN48</t>
  </si>
  <si>
    <t>Shobha Rani</t>
  </si>
  <si>
    <t>20hs029</t>
  </si>
  <si>
    <t>Alka Rani</t>
  </si>
  <si>
    <t>20MC027</t>
  </si>
  <si>
    <t>Manisha Rani</t>
  </si>
  <si>
    <t>20MA008</t>
  </si>
  <si>
    <t>Goldy devi</t>
  </si>
  <si>
    <t>20HS024</t>
  </si>
  <si>
    <t>Mamta</t>
  </si>
  <si>
    <t>20HN002</t>
  </si>
  <si>
    <t>Nikita</t>
  </si>
  <si>
    <t>19EO010</t>
  </si>
  <si>
    <t>20hn023</t>
  </si>
  <si>
    <t>Vishaili</t>
  </si>
  <si>
    <t>20Hn024</t>
  </si>
  <si>
    <t>Sahil Jaswal</t>
  </si>
  <si>
    <t>19CM042</t>
  </si>
  <si>
    <t>Pallvi</t>
  </si>
  <si>
    <t>20CH027</t>
  </si>
  <si>
    <t>Priya kumari jassal</t>
  </si>
  <si>
    <t>19CM055</t>
  </si>
  <si>
    <t>Shivani Thakur</t>
  </si>
  <si>
    <t>20MC017</t>
  </si>
  <si>
    <t>20mc002</t>
  </si>
  <si>
    <t>Rohan sharma</t>
  </si>
  <si>
    <t>20CH055</t>
  </si>
  <si>
    <t>Simran Kaur</t>
  </si>
  <si>
    <t>20EN026</t>
  </si>
  <si>
    <t>Shehnaz</t>
  </si>
  <si>
    <t>20HS,065</t>
  </si>
  <si>
    <t>Nisha rani</t>
  </si>
  <si>
    <t>20MA003</t>
  </si>
  <si>
    <t>Kavita Rani</t>
  </si>
  <si>
    <t>20PH004</t>
  </si>
  <si>
    <t>Harsh Choudhary</t>
  </si>
  <si>
    <t>20MA074</t>
  </si>
  <si>
    <t>Bharti devi</t>
  </si>
  <si>
    <t>18ps040</t>
  </si>
  <si>
    <t>Rahul Singh</t>
  </si>
  <si>
    <t>19CM105</t>
  </si>
  <si>
    <t>Yuvraj Thakur</t>
  </si>
  <si>
    <t>20CH014</t>
  </si>
  <si>
    <t>Sakshi Chaudhary</t>
  </si>
  <si>
    <t>20HN026</t>
  </si>
  <si>
    <t>Vishal Thakur</t>
  </si>
  <si>
    <t>20CH036</t>
  </si>
  <si>
    <t>Abhishek sharma</t>
  </si>
  <si>
    <t>20ch053</t>
  </si>
  <si>
    <t>Abhinav</t>
  </si>
  <si>
    <t>20EN006</t>
  </si>
  <si>
    <t>Diksha kumari</t>
  </si>
  <si>
    <t>19CM065</t>
  </si>
  <si>
    <t>Pooja kumari</t>
  </si>
  <si>
    <t>19CM081</t>
  </si>
  <si>
    <t>Akanksha</t>
  </si>
  <si>
    <t>20EN018</t>
  </si>
  <si>
    <t>Priyanka Devi</t>
  </si>
  <si>
    <t>19EO006</t>
  </si>
  <si>
    <t>Priya Heera</t>
  </si>
  <si>
    <t>20cm093</t>
  </si>
  <si>
    <t>Aanchal Kumari</t>
  </si>
  <si>
    <t>20CM067</t>
  </si>
  <si>
    <t>Munish Kumar</t>
  </si>
  <si>
    <t>20PH031</t>
  </si>
  <si>
    <t>Kajal thakur</t>
  </si>
  <si>
    <t>20hs061</t>
  </si>
  <si>
    <t>Baljeet Kaur</t>
  </si>
  <si>
    <t>20HN045</t>
  </si>
  <si>
    <t>Ekta Chaudhary</t>
  </si>
  <si>
    <t>20CH010</t>
  </si>
  <si>
    <t>Anita Devi</t>
  </si>
  <si>
    <t>19HS043</t>
  </si>
  <si>
    <t>Muneera Begum</t>
  </si>
  <si>
    <t>19HS044</t>
  </si>
  <si>
    <t>Shalvi</t>
  </si>
  <si>
    <t>20MA067</t>
  </si>
  <si>
    <t>Anjali kumari</t>
  </si>
  <si>
    <t>20CH038</t>
  </si>
  <si>
    <t>Parshant kaundal</t>
  </si>
  <si>
    <t>20MA043</t>
  </si>
  <si>
    <t>Mehak</t>
  </si>
  <si>
    <t>20hn075</t>
  </si>
  <si>
    <t>Kiran</t>
  </si>
  <si>
    <t>19MA084</t>
  </si>
  <si>
    <t>Reena devi</t>
  </si>
  <si>
    <t>20MA018</t>
  </si>
  <si>
    <t>Anjli thakur</t>
  </si>
  <si>
    <t>20CM064</t>
  </si>
  <si>
    <t>19MA009</t>
  </si>
  <si>
    <t>Deepashna Dhiman</t>
  </si>
  <si>
    <t>19BO001</t>
  </si>
  <si>
    <t>Amreen</t>
  </si>
  <si>
    <t>19MA066</t>
  </si>
  <si>
    <t>Jahnavi</t>
  </si>
  <si>
    <t>19ph076</t>
  </si>
  <si>
    <t>Sanjeevani</t>
  </si>
  <si>
    <t>19ph036</t>
  </si>
  <si>
    <t>Shehnaj begum</t>
  </si>
  <si>
    <t>19MA061</t>
  </si>
  <si>
    <t>Aditi Sharma</t>
  </si>
  <si>
    <t>20MA057</t>
  </si>
  <si>
    <t>Ritanshi Sharma</t>
  </si>
  <si>
    <t>19PH077</t>
  </si>
  <si>
    <t>Sakshi Devi</t>
  </si>
  <si>
    <t>19BO022</t>
  </si>
  <si>
    <t>Priyanka Sharma</t>
  </si>
  <si>
    <t>Nancy</t>
  </si>
  <si>
    <t>19CH047</t>
  </si>
  <si>
    <t>Riya Kumari</t>
  </si>
  <si>
    <t>20MA001</t>
  </si>
  <si>
    <t>Kritika</t>
  </si>
  <si>
    <t>20ch061</t>
  </si>
  <si>
    <t>19MA103</t>
  </si>
  <si>
    <t>Shivangi sharma</t>
  </si>
  <si>
    <t>19zo033</t>
  </si>
  <si>
    <t>18MA055</t>
  </si>
  <si>
    <t>20ph059</t>
  </si>
  <si>
    <t>Amandeep</t>
  </si>
  <si>
    <t>19Ch010</t>
  </si>
  <si>
    <t>Minakshi</t>
  </si>
  <si>
    <t>18CH037</t>
  </si>
  <si>
    <t>Abhishek Kumar</t>
  </si>
  <si>
    <t>Deepika Sharma</t>
  </si>
  <si>
    <t>19CH023</t>
  </si>
  <si>
    <t>Shalu devi</t>
  </si>
  <si>
    <t>20MA047</t>
  </si>
  <si>
    <t>Kritika rehal</t>
  </si>
  <si>
    <t>18ch094</t>
  </si>
  <si>
    <t>Arti devi</t>
  </si>
  <si>
    <t>19HS006</t>
  </si>
  <si>
    <t>Shubham Kumar</t>
  </si>
  <si>
    <t>18CH004</t>
  </si>
  <si>
    <t>Sakshi Dogra</t>
  </si>
  <si>
    <t>18CH023</t>
  </si>
  <si>
    <t>NITISH KUMAR</t>
  </si>
  <si>
    <t>20PH055</t>
  </si>
  <si>
    <t>Mohammad Rameez Raza</t>
  </si>
  <si>
    <t>18MA029</t>
  </si>
  <si>
    <t>Neha</t>
  </si>
  <si>
    <t>19PS032</t>
  </si>
  <si>
    <t>Isha</t>
  </si>
  <si>
    <t>19ma005</t>
  </si>
  <si>
    <t>Nazma</t>
  </si>
  <si>
    <t>20MA035</t>
  </si>
  <si>
    <t>Bandna Sharma</t>
  </si>
  <si>
    <t>19skt004</t>
  </si>
  <si>
    <t>Isha kumari</t>
  </si>
  <si>
    <t>19zo015</t>
  </si>
  <si>
    <t>Shital kumari</t>
  </si>
  <si>
    <t>19cm007</t>
  </si>
  <si>
    <t>Kanchan jaswal</t>
  </si>
  <si>
    <t>20BO002</t>
  </si>
  <si>
    <t>Pallavi</t>
  </si>
  <si>
    <t>20hs038</t>
  </si>
  <si>
    <t>Isha devi</t>
  </si>
  <si>
    <t>20En021</t>
  </si>
  <si>
    <t>20PS079</t>
  </si>
  <si>
    <t>18MA040</t>
  </si>
  <si>
    <t>Rinkal</t>
  </si>
  <si>
    <t>20PH018</t>
  </si>
  <si>
    <t>Amisha Rani</t>
  </si>
  <si>
    <t>20PH022</t>
  </si>
  <si>
    <t>Urvashi choudhary</t>
  </si>
  <si>
    <t>20PH047</t>
  </si>
  <si>
    <t>Sucheta Devi</t>
  </si>
  <si>
    <t>20HN50</t>
  </si>
  <si>
    <t>Abhilasha</t>
  </si>
  <si>
    <t>19ma025</t>
  </si>
  <si>
    <t>Monika</t>
  </si>
  <si>
    <t>20HS053</t>
  </si>
  <si>
    <t>Viplove Verma</t>
  </si>
  <si>
    <t>20zo039</t>
  </si>
  <si>
    <t>Convener IQAC</t>
  </si>
  <si>
    <t>Principal</t>
  </si>
  <si>
    <t>Maharana Pratap Govt. Degree College Amb</t>
  </si>
  <si>
    <t>Annexure-II</t>
  </si>
  <si>
    <t>Data Collected from students on various major elements of college like Infrastructure, Administration, Library, Canteen Cafeteria and Cleanliness</t>
  </si>
  <si>
    <t>Total</t>
  </si>
  <si>
    <t>Infrastructure</t>
  </si>
  <si>
    <t>Class Rooms</t>
  </si>
  <si>
    <t>Furniture</t>
  </si>
  <si>
    <t>Adequacy and effectiveness of Teaching Aids used (LCD/OHP/White board/Smart board/Black-Gree Board)</t>
  </si>
  <si>
    <t>Utility of Seminar Hall to the Students</t>
  </si>
  <si>
    <t xml:space="preserve">Computer Lab/Laboratory </t>
  </si>
  <si>
    <t>Overal Rating</t>
  </si>
  <si>
    <t>Administration</t>
  </si>
  <si>
    <t>Principal of the Institute</t>
  </si>
  <si>
    <t>Librarian</t>
  </si>
  <si>
    <t>Accounts Department</t>
  </si>
  <si>
    <t>Clerical Staff</t>
  </si>
  <si>
    <t>Library</t>
  </si>
  <si>
    <t>Quality of books offered in the Book Bank</t>
  </si>
  <si>
    <t>Adequacy of books for all subjects</t>
  </si>
  <si>
    <t>Availability of reference books</t>
  </si>
  <si>
    <t>Relevent books for syllabus</t>
  </si>
  <si>
    <t>Availability of journals</t>
  </si>
  <si>
    <t>Availability of books on advanced Topics</t>
  </si>
  <si>
    <t>Availability of News Papers</t>
  </si>
  <si>
    <t>Availability of Magazines</t>
  </si>
  <si>
    <t>Canteen Cafeteria</t>
  </si>
  <si>
    <t>Availability of snacks</t>
  </si>
  <si>
    <t>Price of eatables</t>
  </si>
  <si>
    <t>Quality of eatables</t>
  </si>
  <si>
    <t xml:space="preserve">Cleanliness and maintenance of the Canteen </t>
  </si>
  <si>
    <t>Standard of Services</t>
  </si>
  <si>
    <t>Hygiene and sanitation</t>
  </si>
  <si>
    <t>Cleanliness</t>
  </si>
  <si>
    <t>Classrooms</t>
  </si>
  <si>
    <t>Labs</t>
  </si>
  <si>
    <t>Corridors</t>
  </si>
  <si>
    <t>Toilets</t>
  </si>
  <si>
    <t>Drinking Water</t>
  </si>
  <si>
    <t>General area</t>
  </si>
  <si>
    <t>Annexure-III</t>
  </si>
  <si>
    <t>Student Feedback analysis Report-2019-20</t>
  </si>
  <si>
    <t xml:space="preserve">Infrastructure Overalll Result </t>
  </si>
  <si>
    <t>On 5 point Scale</t>
  </si>
  <si>
    <t>Rating</t>
  </si>
  <si>
    <t>Best</t>
  </si>
  <si>
    <t>Worst</t>
  </si>
  <si>
    <t>Excellent</t>
  </si>
  <si>
    <t xml:space="preserve">Class Rooms </t>
  </si>
  <si>
    <t>Overall Rating</t>
  </si>
  <si>
    <t xml:space="preserve">Abstract Report: 189 students from different disciplines participated in this feedback. The Overalll rating of various elements of college infrastructure like Class Rooms, Furniture, Adequacy and effectiveness of Teaching Aids used (LCD/OHP/White board/Smart board/ Black-Green Board), Utility of Seminar Hall to the Students and Computer Lab/Laboratory are Excellent. 
Students or the college are very much satisfied with  Classrooms and Firniture of the college, but comparably less satisfied with the Teaching Aids and Utility of Seminar Hall available in the college. The verification Factor i.e. Overall also matches with the other components of Infrastructure. The Overall rating of Infrastructure is Excellent     
</t>
  </si>
  <si>
    <t xml:space="preserve">Administration Overalll Result </t>
  </si>
  <si>
    <t xml:space="preserve">Abstract Report: The responses received in respect to the responsiveness of students’ issues by various administrative departments like Principal of the Institute, Librarian, Accounts Department and Clerical Staff. The Overalll rating of responsiveness of students’ issues are Excellent. College Principal and Librarian are most efficient in handling students’ issues and students are very much satisfied with their responsiveness.
On the other hand, students are comparably less satisfied with the responsiveness of clerical staff and accounts department. 
</t>
  </si>
  <si>
    <t xml:space="preserve">Overalll Result </t>
  </si>
  <si>
    <t>Availability of journals and books on advanced Topics.</t>
  </si>
  <si>
    <t xml:space="preserve">Abstract Report: The response received in respect to the availability of books and other study resources in the college library. The Overalll rating of all the library resources are excellent. Almost all the students are contented with the availability of News Papers and Magazines and less contented with availability of Journals and books on advanced Topics in the library.     </t>
  </si>
  <si>
    <t>Good</t>
  </si>
  <si>
    <t xml:space="preserve">Abstract Report: The response received in respect to the cleanliness of the college. The Overalll rating of various areas of college in cleanliness is excellent. Students are contented with cleanliness of Library, Labs, Corridors and General areas of college. On the other hand, students are less contented with cleanliness of Toilets, Drinking Water, and cleanliness in Classrooms.           </t>
  </si>
  <si>
    <t>Annexure-IV</t>
  </si>
  <si>
    <t>Faculty Analysis Report Part-A</t>
  </si>
  <si>
    <t>Sr. No (I)</t>
  </si>
  <si>
    <t>Prof. Suruchi Sharma</t>
  </si>
  <si>
    <t>O-R</t>
  </si>
  <si>
    <t>Subject Knowledge</t>
  </si>
  <si>
    <t>Adequacy of teaching methodology</t>
  </si>
  <si>
    <t>Responsiveness of student queries</t>
  </si>
  <si>
    <t>Adequate coverage of course content</t>
  </si>
  <si>
    <t>Regularity &amp; Punctuality</t>
  </si>
  <si>
    <t>Has the Teacher Covered Entire Syllabus? (Yes/No)</t>
  </si>
  <si>
    <t>Y</t>
  </si>
  <si>
    <t>Has the teacher covered relevent topics beyond Syllabus? (Yes/No)</t>
  </si>
  <si>
    <t>N</t>
  </si>
  <si>
    <t>Sr. No (II)</t>
  </si>
  <si>
    <t>Prof. Godwari Garg</t>
  </si>
  <si>
    <t>y</t>
  </si>
  <si>
    <t>Sr. No (III)</t>
  </si>
  <si>
    <t>Prof. Amit Sharma</t>
  </si>
  <si>
    <t>Sr. No (IV)</t>
  </si>
  <si>
    <t>Prof. Preeti</t>
  </si>
  <si>
    <t>Sr. No (V)</t>
  </si>
  <si>
    <t>Prof. Rekha Sharma</t>
  </si>
  <si>
    <t>Sr. No (VI)</t>
  </si>
  <si>
    <t>Prof. Rajnish Kumar</t>
  </si>
  <si>
    <t>Sr. No (VII)</t>
  </si>
  <si>
    <t>Prof. Sophia Prabhakar</t>
  </si>
  <si>
    <t>Sr. No (VIII)</t>
  </si>
  <si>
    <t>Prof. Kumari Sujata</t>
  </si>
  <si>
    <t>Sr. No (IX)</t>
  </si>
  <si>
    <t>Prof. Bindia Chandel</t>
  </si>
  <si>
    <t>Sr. No (X)</t>
  </si>
  <si>
    <t>Prof. Aruna Rani</t>
  </si>
  <si>
    <t>Sr. No (XI)</t>
  </si>
  <si>
    <t>Prof. Rekha Gupta</t>
  </si>
  <si>
    <t>Sr. No (XII)</t>
  </si>
  <si>
    <t>Prof. Jameet Kumar</t>
  </si>
  <si>
    <t>Sr. No (XIII)</t>
  </si>
  <si>
    <t>Prof. Lakhbir Singh</t>
  </si>
  <si>
    <t>Sr. No (XIV)</t>
  </si>
  <si>
    <t>Prof. Darshan Kumar</t>
  </si>
  <si>
    <t>Sr. No (XV)</t>
  </si>
  <si>
    <t>Prof. Jag Mohan</t>
  </si>
  <si>
    <t>Sr. No (XVI)</t>
  </si>
  <si>
    <t>Prof. Ajay Kumar</t>
  </si>
  <si>
    <t>Sr. No (XVII)</t>
  </si>
  <si>
    <t>Prof. Sureta</t>
  </si>
  <si>
    <t>Sr. No (XVIII)</t>
  </si>
  <si>
    <t>Prof. Nitin Sharma</t>
  </si>
  <si>
    <t>Sr. No (XIX)</t>
  </si>
  <si>
    <t>Prof. Shruti</t>
  </si>
  <si>
    <t>Sr. No (XX)</t>
  </si>
  <si>
    <t>Prof. Anil Verma</t>
  </si>
  <si>
    <t>Sr. No (XXI)</t>
  </si>
  <si>
    <t>Prof. Ashutosh</t>
  </si>
  <si>
    <t>Sr. No (XXII)</t>
  </si>
  <si>
    <t>Prof. Harjeet Singh</t>
  </si>
  <si>
    <t>Sr. No (XXIII)</t>
  </si>
  <si>
    <t>Prof. Monika</t>
  </si>
  <si>
    <t>Sr. No (XXIV)</t>
  </si>
  <si>
    <t>Prof. Neha</t>
  </si>
  <si>
    <t>Sr. No (XXV)</t>
  </si>
  <si>
    <t>Prof. Poonam Sharma</t>
  </si>
  <si>
    <t>Sr. No (XXVI)</t>
  </si>
  <si>
    <t>Prof. Rekha Jaswal</t>
  </si>
  <si>
    <t>Sr. No (XXVII)</t>
  </si>
  <si>
    <t>Prof. Renu Bala</t>
  </si>
  <si>
    <t>Sr. No (XXVIII)</t>
  </si>
  <si>
    <t>Prof. Ritika Jaswal</t>
  </si>
  <si>
    <t>Sr. No (XXIX)</t>
  </si>
  <si>
    <t>Prof. Bijainder Singh</t>
  </si>
  <si>
    <t>Annexure-V</t>
  </si>
  <si>
    <t>Faculty Analysis Report Part-B</t>
  </si>
  <si>
    <t>Sr. No</t>
  </si>
  <si>
    <t>V</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</si>
  <si>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</si>
  <si>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</si>
  <si>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</si>
  <si>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</si>
  <si>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</si>
  <si>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</si>
  <si>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</si>
  <si>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</si>
  <si>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</si>
  <si>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</si>
  <si>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</si>
  <si>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</si>
  <si>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</si>
  <si>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</si>
  <si>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</si>
  <si>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</si>
  <si>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</si>
  <si>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</si>
  <si>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</si>
  <si>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</si>
  <si>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</si>
  <si>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</si>
  <si>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</si>
  <si>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G-Total</t>
  </si>
  <si>
    <t>Outstanding</t>
  </si>
  <si>
    <t>Abstract Report: The response received in respect to the canteen &amp; cafeteria and the availability of eatables in college canteen clearly show that the price of eatables is very genuine in college canteen. But there must be an urgent need to improve some areas like, availability of snacks, standardization in services and Hygiene and Sanitation in college canteen. The Overalll ranking of college canteen &amp; cafeteria is good but the improvement is needed in all the elements mentioned in the feedback related to canteen &amp; cafeteria of the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</si>
</sst>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
      <b/>
      <sz val="16"/>
      <color theme="1"/>
      <name val="Calibri"/>
      <family val="2"/>
      <scheme val="minor"/>
    </font>
    <font>
      <b/>
      <sz val="10"/>
      <color theme="0"/>
      <name val="Arial"/>
      <family val="2"/>
    </font>
    <font>
      <sz val="10"/>
      <color theme="1"/>
      <name val="Arial"/>
      <family val="2"/>
    </font>
    <font>
      <b/>
      <sz val="14"/>
      <color theme="1"/>
      <name val="Calibri"/>
      <family val="2"/>
      <scheme val="minor"/>
    </font>
    <font>
      <sz val="7"/>
      <color theme="0"/>
      <name val="Calibri"/>
      <family val="2"/>
      <scheme val="minor"/>
    </font>
    <font>
      <b/>
      <sz val="7"/>
      <color theme="0"/>
      <name val="Calibri"/>
      <family val="2"/>
      <scheme val="minor"/>
    </font>
    <font>
      <sz val="8"/>
      <color theme="1"/>
      <name val="Calibri"/>
      <family val="2"/>
      <scheme val="minor"/>
    </font>
    <font>
      <sz val="7"/>
      <color rgb="FF9C0006"/>
      <name val="Calibri"/>
      <family val="2"/>
      <scheme val="minor"/>
    </font>
    <font>
      <sz val="10"/>
      <color rgb="FF9C0006"/>
      <name val="Calibri"/>
      <family val="2"/>
      <scheme val="minor"/>
    </font>
    <font>
      <b/>
      <sz val="10"/>
      <color theme="0"/>
      <name val="Calibri"/>
      <family val="2"/>
      <scheme val="minor"/>
    </font>
    <font>
      <sz val="7"/>
      <color rgb="FF006100"/>
      <name val="Calibri"/>
      <family val="2"/>
      <scheme val="minor"/>
    </font>
    <font>
      <sz val="10"/>
      <color rgb="FF006100"/>
      <name val="Calibri"/>
      <family val="2"/>
      <scheme val="minor"/>
    </font>
    <font>
      <sz val="7"/>
      <color rgb="FF9C5700"/>
      <name val="Calibri"/>
      <family val="2"/>
      <scheme val="minor"/>
    </font>
    <font>
      <sz val="10"/>
      <color rgb="FF9C6500"/>
      <name val="Calibri"/>
      <family val="2"/>
      <scheme val="minor"/>
    </font>
    <font>
      <sz val="7"/>
      <color rgb="FF3F3F76"/>
      <name val="Calibri"/>
      <family val="2"/>
      <scheme val="minor"/>
    </font>
    <font>
      <sz val="10"/>
      <color rgb="FF3F3F76"/>
      <name val="Calibri"/>
      <family val="2"/>
      <scheme val="minor"/>
    </font>
    <font>
      <sz val="10"/>
      <color theme="0"/>
      <name val="Calibri"/>
      <family val="2"/>
      <scheme val="minor"/>
    </font>
    <font>
      <b/>
      <sz val="8"/>
      <color theme="1"/>
      <name val="Calibri"/>
      <family val="2"/>
      <scheme val="minor"/>
    </font>
    <font>
      <sz val="9"/>
      <color rgb="FF9C0006"/>
      <name val="Calibri"/>
      <family val="2"/>
      <scheme val="minor"/>
    </font>
    <font>
      <b/>
      <sz val="9"/>
      <color theme="1"/>
      <name val="Calibri"/>
      <family val="2"/>
      <scheme val="minor"/>
    </font>
    <font>
      <sz val="9"/>
      <color theme="1"/>
      <name val="Calibri"/>
      <family val="2"/>
      <scheme val="minor"/>
    </font>
    <font>
      <sz val="9"/>
      <color rgb="FF006100"/>
      <name val="Calibri"/>
      <family val="2"/>
      <scheme val="minor"/>
    </font>
    <font>
      <sz val="8"/>
      <color rgb="FF9C0006"/>
      <name val="Calibri"/>
      <family val="2"/>
      <scheme val="minor"/>
    </font>
    <font>
      <sz val="8"/>
      <color theme="0"/>
      <name val="Calibri"/>
      <family val="2"/>
      <scheme val="minor"/>
    </font>
  </fonts>
  <fills count="1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5"/>
      </patternFill>
    </fill>
    <fill>
      <patternFill patternType="solid">
        <fgColor theme="7"/>
      </patternFill>
    </fill>
    <fill>
      <patternFill patternType="solid">
        <fgColor theme="8"/>
      </patternFill>
    </fill>
    <fill>
      <patternFill patternType="solid">
        <fgColor theme="9" tint="-0.249977111117893"/>
        <bgColor indexed="64"/>
      </patternFill>
    </fill>
    <fill>
      <patternFill patternType="solid">
        <fgColor theme="9" tint="0.39997558519241921"/>
        <bgColor indexed="64"/>
      </patternFill>
    </fill>
    <fill>
      <patternFill patternType="solid">
        <fgColor theme="9"/>
        <bgColor indexed="64"/>
      </patternFill>
    </fill>
    <fill>
      <patternFill patternType="solid">
        <fgColor theme="8"/>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249977111117893"/>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diagonal/>
    </border>
    <border>
      <left style="thin">
        <color rgb="FF7F7F7F"/>
      </left>
      <right style="thin">
        <color indexed="64"/>
      </right>
      <top style="thin">
        <color rgb="FF7F7F7F"/>
      </top>
      <bottom/>
      <diagonal/>
    </border>
    <border>
      <left style="thin">
        <color rgb="FF7F7F7F"/>
      </left>
      <right/>
      <top style="thin">
        <color rgb="FF7F7F7F"/>
      </top>
      <bottom style="thin">
        <color rgb="FF7F7F7F"/>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4" fillId="5" borderId="1" applyNumberFormat="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cellStyleXfs>
  <cellXfs count="168">
    <xf numFmtId="0" fontId="0" fillId="0" borderId="0" xfId="0"/>
    <xf numFmtId="0" fontId="5" fillId="9" borderId="2" xfId="0" applyFont="1" applyFill="1" applyBorder="1" applyAlignment="1">
      <alignment horizontal="center"/>
    </xf>
    <xf numFmtId="0" fontId="10" fillId="9" borderId="2" xfId="0" applyFont="1" applyFill="1" applyBorder="1" applyAlignment="1">
      <alignment horizontal="left" wrapText="1"/>
    </xf>
    <xf numFmtId="0" fontId="6" fillId="0" borderId="0" xfId="0" applyFont="1"/>
    <xf numFmtId="0" fontId="0" fillId="10" borderId="2" xfId="0" applyFill="1" applyBorder="1" applyAlignment="1">
      <alignment horizontal="center"/>
    </xf>
    <xf numFmtId="0" fontId="11" fillId="10" borderId="2" xfId="0" applyFont="1" applyFill="1" applyBorder="1" applyAlignment="1">
      <alignment horizontal="left" wrapText="1"/>
    </xf>
    <xf numFmtId="0" fontId="0" fillId="0" borderId="0" xfId="0" applyAlignment="1">
      <alignment horizontal="center"/>
    </xf>
    <xf numFmtId="0" fontId="0" fillId="0" borderId="0" xfId="0" applyAlignment="1">
      <alignment horizontal="center" vertical="top"/>
    </xf>
    <xf numFmtId="0" fontId="0" fillId="0" borderId="0" xfId="0" applyAlignment="1">
      <alignment vertical="top"/>
    </xf>
    <xf numFmtId="0" fontId="0" fillId="0" borderId="0" xfId="0" applyAlignment="1">
      <alignment vertical="top" wrapText="1"/>
    </xf>
    <xf numFmtId="0" fontId="12" fillId="0" borderId="0" xfId="0" applyFont="1" applyAlignment="1">
      <alignment vertical="top"/>
    </xf>
    <xf numFmtId="0" fontId="12" fillId="0" borderId="0" xfId="0" applyFont="1" applyAlignment="1">
      <alignment horizontal="center" vertical="top"/>
    </xf>
    <xf numFmtId="0" fontId="12" fillId="0" borderId="0" xfId="0" applyFont="1" applyAlignment="1">
      <alignment horizontal="left" vertical="top"/>
    </xf>
    <xf numFmtId="0" fontId="8"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3" fillId="7" borderId="2" xfId="6" applyFont="1" applyBorder="1" applyAlignment="1">
      <alignment horizontal="left" vertical="center"/>
    </xf>
    <xf numFmtId="0" fontId="13" fillId="7" borderId="2" xfId="6" applyFont="1" applyBorder="1" applyAlignment="1">
      <alignment horizontal="center" vertical="center"/>
    </xf>
    <xf numFmtId="0" fontId="13" fillId="7" borderId="3" xfId="6" applyFont="1" applyBorder="1" applyAlignment="1">
      <alignment horizontal="center" vertical="center"/>
    </xf>
    <xf numFmtId="0" fontId="14" fillId="11" borderId="2" xfId="0" applyFont="1" applyFill="1" applyBorder="1" applyAlignment="1">
      <alignment horizontal="center" vertical="center"/>
    </xf>
    <xf numFmtId="0" fontId="15" fillId="0" borderId="0" xfId="0" applyFont="1" applyAlignment="1">
      <alignment horizontal="center" vertical="center"/>
    </xf>
    <xf numFmtId="0" fontId="13" fillId="8" borderId="3" xfId="7" applyFont="1" applyBorder="1" applyAlignment="1">
      <alignment horizontal="left" vertical="center"/>
    </xf>
    <xf numFmtId="0" fontId="13" fillId="8" borderId="4" xfId="7" applyFont="1" applyBorder="1" applyAlignment="1">
      <alignment horizontal="center" vertical="center"/>
    </xf>
    <xf numFmtId="0" fontId="13" fillId="8" borderId="4" xfId="7" applyFont="1" applyBorder="1" applyAlignment="1">
      <alignment vertical="center"/>
    </xf>
    <xf numFmtId="0" fontId="13" fillId="12" borderId="4" xfId="7" applyFont="1" applyFill="1" applyBorder="1" applyAlignment="1">
      <alignment vertical="center"/>
    </xf>
    <xf numFmtId="0" fontId="15" fillId="12" borderId="0" xfId="0" applyFont="1" applyFill="1" applyAlignment="1">
      <alignment horizontal="center" vertical="center"/>
    </xf>
    <xf numFmtId="0" fontId="15" fillId="12" borderId="4" xfId="0" applyFont="1" applyFill="1" applyBorder="1" applyAlignment="1">
      <alignment horizontal="center" vertical="center"/>
    </xf>
    <xf numFmtId="0" fontId="16" fillId="3" borderId="3" xfId="2" applyFont="1" applyBorder="1" applyAlignment="1">
      <alignment horizontal="left" vertical="center"/>
    </xf>
    <xf numFmtId="0" fontId="17" fillId="3" borderId="2" xfId="2" applyFont="1" applyBorder="1" applyAlignment="1">
      <alignment horizontal="center" vertical="center" wrapText="1"/>
    </xf>
    <xf numFmtId="0" fontId="18" fillId="11" borderId="2" xfId="0" applyFont="1" applyFill="1" applyBorder="1" applyAlignment="1">
      <alignment horizontal="center" vertical="center"/>
    </xf>
    <xf numFmtId="0" fontId="16" fillId="3" borderId="3" xfId="2" applyFont="1" applyBorder="1" applyAlignment="1">
      <alignment horizontal="left" vertical="center" wrapText="1"/>
    </xf>
    <xf numFmtId="0" fontId="15" fillId="0" borderId="0" xfId="0" applyFont="1" applyAlignment="1">
      <alignment horizontal="center" vertical="center" wrapText="1"/>
    </xf>
    <xf numFmtId="0" fontId="13" fillId="12" borderId="3" xfId="7" applyFont="1" applyFill="1" applyBorder="1" applyAlignment="1">
      <alignment vertical="center"/>
    </xf>
    <xf numFmtId="0" fontId="13" fillId="12" borderId="0" xfId="7" applyFont="1" applyFill="1" applyBorder="1" applyAlignment="1">
      <alignment vertical="center"/>
    </xf>
    <xf numFmtId="0" fontId="19" fillId="2" borderId="3" xfId="1" applyFont="1" applyBorder="1" applyAlignment="1">
      <alignment horizontal="left" vertical="center"/>
    </xf>
    <xf numFmtId="0" fontId="20" fillId="2" borderId="2" xfId="1" applyFont="1" applyBorder="1" applyAlignment="1">
      <alignment horizontal="center" vertical="center" wrapText="1"/>
    </xf>
    <xf numFmtId="0" fontId="21" fillId="4" borderId="3" xfId="3" applyFont="1" applyBorder="1" applyAlignment="1">
      <alignment horizontal="left" vertical="center"/>
    </xf>
    <xf numFmtId="0" fontId="22" fillId="4" borderId="2" xfId="3" applyFont="1" applyBorder="1" applyAlignment="1">
      <alignment horizontal="center" wrapText="1"/>
    </xf>
    <xf numFmtId="0" fontId="13" fillId="12" borderId="5" xfId="7" applyFont="1" applyFill="1" applyBorder="1" applyAlignment="1">
      <alignment vertical="center"/>
    </xf>
    <xf numFmtId="0" fontId="23" fillId="5" borderId="2" xfId="4" applyFont="1" applyBorder="1" applyAlignment="1">
      <alignment horizontal="left" vertical="center"/>
    </xf>
    <xf numFmtId="0" fontId="24" fillId="5" borderId="2" xfId="4" applyFont="1" applyBorder="1" applyAlignment="1">
      <alignment horizontal="center" vertical="center" wrapText="1"/>
    </xf>
    <xf numFmtId="0" fontId="13" fillId="6" borderId="3" xfId="5" applyFont="1" applyBorder="1" applyAlignment="1">
      <alignment horizontal="left" vertical="center"/>
    </xf>
    <xf numFmtId="0" fontId="25" fillId="6" borderId="2" xfId="5" applyFont="1" applyBorder="1" applyAlignment="1">
      <alignment horizontal="center" vertical="center" wrapText="1"/>
    </xf>
    <xf numFmtId="0" fontId="12" fillId="0" borderId="0" xfId="0" applyFont="1"/>
    <xf numFmtId="0" fontId="8" fillId="0" borderId="0" xfId="0" applyFont="1"/>
    <xf numFmtId="0" fontId="2" fillId="3" borderId="2" xfId="2" applyBorder="1"/>
    <xf numFmtId="0" fontId="7" fillId="8" borderId="10" xfId="7" applyBorder="1" applyAlignment="1">
      <alignment horizontal="center"/>
    </xf>
    <xf numFmtId="0" fontId="2" fillId="3" borderId="2" xfId="2" applyBorder="1" applyAlignment="1">
      <alignment horizontal="center"/>
    </xf>
    <xf numFmtId="0" fontId="2" fillId="3" borderId="2" xfId="2" applyBorder="1" applyAlignment="1">
      <alignment wrapText="1"/>
    </xf>
    <xf numFmtId="0" fontId="2" fillId="3" borderId="2" xfId="2" applyBorder="1" applyAlignment="1">
      <alignment vertical="center" wrapText="1"/>
    </xf>
    <xf numFmtId="0" fontId="1" fillId="2" borderId="2" xfId="1" applyBorder="1"/>
    <xf numFmtId="0" fontId="1" fillId="2" borderId="2" xfId="1" applyBorder="1" applyAlignment="1">
      <alignment horizontal="center"/>
    </xf>
    <xf numFmtId="0" fontId="1" fillId="2" borderId="2" xfId="1" applyBorder="1" applyAlignment="1">
      <alignment wrapText="1"/>
    </xf>
    <xf numFmtId="0" fontId="7" fillId="8" borderId="7" xfId="7" applyBorder="1" applyAlignment="1">
      <alignment horizontal="center"/>
    </xf>
    <xf numFmtId="0" fontId="1" fillId="2" borderId="6" xfId="1" applyBorder="1" applyAlignment="1">
      <alignment horizontal="center" vertical="top" wrapText="1"/>
    </xf>
    <xf numFmtId="0" fontId="1" fillId="2" borderId="8" xfId="1" applyBorder="1" applyAlignment="1">
      <alignment horizontal="center" vertical="top" wrapText="1"/>
    </xf>
    <xf numFmtId="0" fontId="3" fillId="4" borderId="2" xfId="3" applyBorder="1"/>
    <xf numFmtId="0" fontId="3" fillId="4" borderId="2" xfId="3" applyBorder="1" applyAlignment="1">
      <alignment horizontal="center"/>
    </xf>
    <xf numFmtId="0" fontId="3" fillId="4" borderId="2" xfId="3" applyBorder="1" applyAlignment="1">
      <alignment vertical="top" wrapText="1"/>
    </xf>
    <xf numFmtId="0" fontId="3" fillId="4" borderId="11" xfId="3" applyBorder="1" applyAlignment="1">
      <alignment horizontal="center"/>
    </xf>
    <xf numFmtId="0" fontId="3" fillId="4" borderId="0" xfId="3" applyBorder="1"/>
    <xf numFmtId="0" fontId="3" fillId="4" borderId="0" xfId="3" applyBorder="1" applyAlignment="1">
      <alignment horizontal="center" vertical="top" wrapText="1"/>
    </xf>
    <xf numFmtId="0" fontId="3" fillId="4" borderId="8" xfId="3" applyBorder="1" applyAlignment="1">
      <alignment horizontal="center" vertical="top"/>
    </xf>
    <xf numFmtId="0" fontId="4" fillId="5" borderId="2" xfId="4" applyBorder="1"/>
    <xf numFmtId="0" fontId="4" fillId="5" borderId="1" xfId="4" applyBorder="1" applyAlignment="1">
      <alignment horizontal="center"/>
    </xf>
    <xf numFmtId="0" fontId="4" fillId="5" borderId="14" xfId="4" applyBorder="1"/>
    <xf numFmtId="0" fontId="4" fillId="5" borderId="2" xfId="4" applyBorder="1" applyAlignment="1">
      <alignment wrapText="1"/>
    </xf>
    <xf numFmtId="0" fontId="0" fillId="0" borderId="0" xfId="0" applyBorder="1" applyAlignment="1">
      <alignment horizontal="center"/>
    </xf>
    <xf numFmtId="0" fontId="0" fillId="0" borderId="0" xfId="0" applyBorder="1"/>
    <xf numFmtId="0" fontId="0" fillId="0" borderId="0" xfId="0" applyBorder="1" applyAlignment="1">
      <alignment horizontal="center" vertical="top" wrapText="1"/>
    </xf>
    <xf numFmtId="0" fontId="0" fillId="0" borderId="8" xfId="0" applyBorder="1" applyAlignment="1">
      <alignment horizontal="center" vertical="top" wrapText="1"/>
    </xf>
    <xf numFmtId="0" fontId="7" fillId="6" borderId="2" xfId="5" applyBorder="1"/>
    <xf numFmtId="0" fontId="7" fillId="6" borderId="2" xfId="5" applyBorder="1" applyAlignment="1">
      <alignment horizontal="center"/>
    </xf>
    <xf numFmtId="0" fontId="7" fillId="6" borderId="2" xfId="5" applyBorder="1" applyAlignment="1">
      <alignment vertical="top" wrapText="1"/>
    </xf>
    <xf numFmtId="0" fontId="7" fillId="8" borderId="4" xfId="7" applyBorder="1" applyAlignment="1">
      <alignment horizontal="center"/>
    </xf>
    <xf numFmtId="0" fontId="0" fillId="0" borderId="4" xfId="0" applyBorder="1" applyAlignment="1">
      <alignment horizontal="center"/>
    </xf>
    <xf numFmtId="0" fontId="0" fillId="0" borderId="4" xfId="0" applyBorder="1"/>
    <xf numFmtId="0" fontId="0" fillId="0" borderId="0" xfId="0" applyBorder="1" applyAlignment="1">
      <alignment horizontal="center" vertical="top"/>
    </xf>
    <xf numFmtId="0" fontId="0" fillId="0" borderId="8" xfId="0" applyBorder="1" applyAlignment="1">
      <alignment horizontal="center" vertical="top"/>
    </xf>
    <xf numFmtId="0" fontId="0" fillId="0" borderId="2" xfId="0" applyBorder="1"/>
    <xf numFmtId="0" fontId="0" fillId="0" borderId="15" xfId="0" applyBorder="1" applyAlignment="1">
      <alignment horizontal="center"/>
    </xf>
    <xf numFmtId="0" fontId="0" fillId="0" borderId="15" xfId="0" applyBorder="1"/>
    <xf numFmtId="0" fontId="0" fillId="0" borderId="9" xfId="0" applyBorder="1"/>
    <xf numFmtId="0" fontId="12" fillId="0" borderId="0" xfId="0" applyFont="1" applyAlignment="1">
      <alignment horizontal="center"/>
    </xf>
    <xf numFmtId="0" fontId="12" fillId="0" borderId="0" xfId="0" applyFont="1" applyAlignment="1">
      <alignment horizontal="left"/>
    </xf>
    <xf numFmtId="0" fontId="12" fillId="0" borderId="0" xfId="0" applyFont="1" applyBorder="1"/>
    <xf numFmtId="0" fontId="12" fillId="0" borderId="0" xfId="0" applyFont="1" applyAlignment="1"/>
    <xf numFmtId="0" fontId="26" fillId="0" borderId="0" xfId="0" applyFont="1" applyAlignment="1">
      <alignment horizontal="center" vertical="center"/>
    </xf>
    <xf numFmtId="0" fontId="15" fillId="0" borderId="0" xfId="0" applyFont="1" applyAlignment="1">
      <alignment horizontal="center"/>
    </xf>
    <xf numFmtId="0" fontId="15" fillId="0" borderId="0" xfId="0" applyFont="1" applyAlignment="1">
      <alignment horizontal="left" wrapText="1"/>
    </xf>
    <xf numFmtId="0" fontId="16" fillId="3" borderId="0" xfId="2" applyFont="1" applyAlignment="1">
      <alignment horizontal="left" wrapText="1"/>
    </xf>
    <xf numFmtId="0" fontId="27" fillId="3" borderId="2" xfId="2" applyFont="1" applyBorder="1" applyAlignment="1">
      <alignment horizontal="center" vertical="center"/>
    </xf>
    <xf numFmtId="0" fontId="27" fillId="3" borderId="0" xfId="2" applyFont="1" applyBorder="1" applyAlignment="1">
      <alignment horizontal="center" vertical="center" wrapText="1"/>
    </xf>
    <xf numFmtId="0" fontId="27" fillId="3" borderId="0" xfId="2" applyFont="1" applyBorder="1" applyAlignment="1">
      <alignment horizontal="center" vertical="center"/>
    </xf>
    <xf numFmtId="0" fontId="28" fillId="13" borderId="2" xfId="0" applyFont="1" applyFill="1" applyBorder="1" applyAlignment="1">
      <alignment horizontal="center"/>
    </xf>
    <xf numFmtId="0" fontId="26" fillId="13" borderId="2" xfId="0" applyFont="1" applyFill="1" applyBorder="1" applyAlignment="1">
      <alignment horizontal="center"/>
    </xf>
    <xf numFmtId="0" fontId="27" fillId="3" borderId="2" xfId="2" applyFont="1" applyBorder="1" applyAlignment="1">
      <alignment horizontal="center" vertical="center" wrapText="1"/>
    </xf>
    <xf numFmtId="0" fontId="29" fillId="13" borderId="2" xfId="0" applyFont="1" applyFill="1" applyBorder="1" applyAlignment="1">
      <alignment horizontal="center"/>
    </xf>
    <xf numFmtId="0" fontId="15" fillId="13" borderId="2" xfId="0" applyFont="1" applyFill="1" applyBorder="1" applyAlignment="1">
      <alignment horizontal="center"/>
    </xf>
    <xf numFmtId="0" fontId="19" fillId="2" borderId="0" xfId="1" applyFont="1" applyAlignment="1">
      <alignment horizontal="left" wrapText="1"/>
    </xf>
    <xf numFmtId="0" fontId="30" fillId="2" borderId="2" xfId="1" applyFont="1" applyBorder="1" applyAlignment="1">
      <alignment horizontal="center" vertical="center"/>
    </xf>
    <xf numFmtId="0" fontId="30" fillId="2" borderId="0" xfId="1" applyFont="1" applyBorder="1" applyAlignment="1">
      <alignment horizontal="center" vertical="center" wrapText="1"/>
    </xf>
    <xf numFmtId="0" fontId="30" fillId="2" borderId="2" xfId="1" applyFont="1" applyBorder="1" applyAlignment="1">
      <alignment horizontal="center" vertical="center" wrapText="1"/>
    </xf>
    <xf numFmtId="0" fontId="27" fillId="3" borderId="16" xfId="2" applyFont="1" applyBorder="1" applyAlignment="1">
      <alignment horizontal="center" vertical="center"/>
    </xf>
    <xf numFmtId="0" fontId="30" fillId="2" borderId="16" xfId="1" applyFont="1" applyBorder="1" applyAlignment="1">
      <alignment horizontal="center" vertical="center"/>
    </xf>
    <xf numFmtId="0" fontId="30" fillId="2" borderId="0" xfId="1" applyFont="1" applyBorder="1" applyAlignment="1">
      <alignment horizontal="center" vertical="center"/>
    </xf>
    <xf numFmtId="0" fontId="30" fillId="2" borderId="10" xfId="1" applyFont="1" applyBorder="1" applyAlignment="1">
      <alignment horizontal="center" vertical="center" wrapText="1"/>
    </xf>
    <xf numFmtId="0" fontId="27" fillId="3" borderId="17" xfId="2" applyFont="1" applyBorder="1" applyAlignment="1">
      <alignment horizontal="center" vertical="center" wrapText="1"/>
    </xf>
    <xf numFmtId="0" fontId="19" fillId="2" borderId="0" xfId="1" applyFont="1" applyAlignment="1">
      <alignment horizontal="left" vertical="top" wrapText="1"/>
    </xf>
    <xf numFmtId="0" fontId="30" fillId="2" borderId="17" xfId="1" applyFont="1" applyBorder="1" applyAlignment="1">
      <alignment horizontal="center" vertical="center" wrapText="1"/>
    </xf>
    <xf numFmtId="0" fontId="27" fillId="3" borderId="3" xfId="2" applyFont="1" applyBorder="1" applyAlignment="1">
      <alignment horizontal="center" vertical="center"/>
    </xf>
    <xf numFmtId="0" fontId="27" fillId="3" borderId="3" xfId="2" applyFont="1" applyBorder="1" applyAlignment="1">
      <alignment horizontal="center" vertical="center" wrapText="1"/>
    </xf>
    <xf numFmtId="0" fontId="31" fillId="3" borderId="0" xfId="2" applyFont="1" applyAlignment="1">
      <alignment horizontal="left" vertical="center" wrapText="1"/>
    </xf>
    <xf numFmtId="0" fontId="15" fillId="14" borderId="0" xfId="0" applyFont="1" applyFill="1" applyAlignment="1">
      <alignment horizontal="center" vertical="center"/>
    </xf>
    <xf numFmtId="0" fontId="32" fillId="15" borderId="0" xfId="0" applyFont="1" applyFill="1" applyAlignment="1">
      <alignment horizontal="center" vertical="center"/>
    </xf>
    <xf numFmtId="0" fontId="32" fillId="9" borderId="0" xfId="0" applyFont="1" applyFill="1" applyAlignment="1">
      <alignment horizontal="center" vertical="center"/>
    </xf>
    <xf numFmtId="0" fontId="32" fillId="11" borderId="0" xfId="0" applyFont="1" applyFill="1" applyAlignment="1">
      <alignment horizontal="center"/>
    </xf>
    <xf numFmtId="0" fontId="15" fillId="0" borderId="0" xfId="0" applyFont="1"/>
    <xf numFmtId="0" fontId="32" fillId="11" borderId="0" xfId="0" applyFont="1" applyFill="1" applyAlignment="1">
      <alignment horizontal="center" vertical="center"/>
    </xf>
    <xf numFmtId="0" fontId="15" fillId="0" borderId="0" xfId="0" applyFont="1" applyAlignment="1">
      <alignment horizontal="left"/>
    </xf>
    <xf numFmtId="0" fontId="32" fillId="11" borderId="0" xfId="0" applyFont="1" applyFill="1" applyAlignment="1">
      <alignment horizontal="center" vertical="top"/>
    </xf>
    <xf numFmtId="0" fontId="15" fillId="0" borderId="0" xfId="0" applyFont="1" applyAlignment="1">
      <alignment wrapText="1"/>
    </xf>
    <xf numFmtId="0" fontId="12" fillId="0" borderId="0" xfId="0" applyFont="1" applyAlignment="1">
      <alignment vertical="center" wrapText="1"/>
    </xf>
    <xf numFmtId="0" fontId="9" fillId="0" borderId="0" xfId="0" applyFont="1" applyAlignment="1">
      <alignment horizontal="left"/>
    </xf>
    <xf numFmtId="0" fontId="8" fillId="0" borderId="0" xfId="0" applyFont="1" applyAlignment="1">
      <alignment horizontal="right" vertical="top" wrapText="1"/>
    </xf>
    <xf numFmtId="0" fontId="9" fillId="0" borderId="0" xfId="0" applyFont="1" applyBorder="1" applyAlignment="1">
      <alignment horizontal="center" vertical="top"/>
    </xf>
    <xf numFmtId="0" fontId="9" fillId="0" borderId="15" xfId="0" applyFont="1" applyBorder="1" applyAlignment="1">
      <alignment horizontal="center" vertical="top"/>
    </xf>
    <xf numFmtId="0" fontId="12" fillId="0" borderId="0" xfId="0" applyFont="1" applyAlignment="1">
      <alignment horizontal="center" textRotation="90"/>
    </xf>
    <xf numFmtId="0" fontId="13" fillId="12" borderId="6" xfId="7" applyFont="1" applyFill="1" applyBorder="1" applyAlignment="1">
      <alignment horizontal="left" vertical="center"/>
    </xf>
    <xf numFmtId="0" fontId="13" fillId="12" borderId="0" xfId="7" applyFont="1" applyFill="1" applyBorder="1" applyAlignment="1">
      <alignment horizontal="left" vertical="center"/>
    </xf>
    <xf numFmtId="0" fontId="8" fillId="0" borderId="0" xfId="0" applyFont="1" applyAlignment="1">
      <alignment horizontal="left" vertical="center"/>
    </xf>
    <xf numFmtId="0" fontId="12" fillId="0" borderId="0" xfId="0" applyFont="1" applyAlignment="1">
      <alignment horizontal="left" vertical="center"/>
    </xf>
    <xf numFmtId="0" fontId="0" fillId="0" borderId="0" xfId="0" applyAlignment="1">
      <alignment horizontal="center" vertical="center"/>
    </xf>
    <xf numFmtId="0" fontId="12" fillId="0" borderId="0" xfId="0" applyFont="1" applyAlignment="1">
      <alignment horizontal="center" vertical="center" textRotation="90"/>
    </xf>
    <xf numFmtId="0" fontId="13" fillId="12" borderId="3" xfId="7" applyFont="1" applyFill="1" applyBorder="1" applyAlignment="1">
      <alignment horizontal="left" vertical="center"/>
    </xf>
    <xf numFmtId="0" fontId="8" fillId="0" borderId="0" xfId="0" applyFont="1" applyBorder="1" applyAlignment="1">
      <alignment horizontal="right"/>
    </xf>
    <xf numFmtId="0" fontId="0" fillId="0" borderId="15" xfId="0" applyBorder="1" applyAlignment="1">
      <alignment horizontal="center"/>
    </xf>
    <xf numFmtId="0" fontId="12" fillId="0" borderId="0" xfId="0" applyFont="1" applyAlignment="1">
      <alignment horizontal="center"/>
    </xf>
    <xf numFmtId="0" fontId="7" fillId="8" borderId="2" xfId="7" applyBorder="1" applyAlignment="1">
      <alignment horizontal="left" vertical="top"/>
    </xf>
    <xf numFmtId="0" fontId="7" fillId="8" borderId="7" xfId="7" applyBorder="1" applyAlignment="1">
      <alignment horizontal="center" vertical="top"/>
    </xf>
    <xf numFmtId="0" fontId="7" fillId="8" borderId="8" xfId="7" applyBorder="1" applyAlignment="1">
      <alignment horizontal="center" vertical="top"/>
    </xf>
    <xf numFmtId="0" fontId="7" fillId="8" borderId="9" xfId="7" applyBorder="1" applyAlignment="1">
      <alignment horizontal="center" vertical="top"/>
    </xf>
    <xf numFmtId="0" fontId="2" fillId="3" borderId="2" xfId="2" applyBorder="1" applyAlignment="1">
      <alignment horizontal="center" vertical="top" wrapText="1"/>
    </xf>
    <xf numFmtId="0" fontId="2" fillId="3" borderId="2" xfId="2" applyBorder="1" applyAlignment="1">
      <alignment horizontal="center" vertical="center"/>
    </xf>
    <xf numFmtId="0" fontId="2" fillId="3" borderId="2" xfId="2" applyFont="1" applyBorder="1" applyAlignment="1">
      <alignment horizontal="center" vertical="top" wrapText="1"/>
    </xf>
    <xf numFmtId="0" fontId="7" fillId="8" borderId="0" xfId="7" applyBorder="1" applyAlignment="1">
      <alignment horizontal="center" vertical="top"/>
    </xf>
    <xf numFmtId="0" fontId="1" fillId="2" borderId="2" xfId="1" applyBorder="1" applyAlignment="1">
      <alignment horizontal="center" vertical="top" wrapText="1"/>
    </xf>
    <xf numFmtId="0" fontId="1" fillId="2" borderId="2" xfId="1" applyBorder="1" applyAlignment="1">
      <alignment horizontal="center" vertical="center"/>
    </xf>
    <xf numFmtId="0" fontId="3" fillId="4" borderId="2" xfId="3" applyBorder="1" applyAlignment="1">
      <alignment horizontal="center" vertical="top" wrapText="1"/>
    </xf>
    <xf numFmtId="0" fontId="3" fillId="4" borderId="2" xfId="3" applyBorder="1" applyAlignment="1">
      <alignment horizontal="center" vertical="center"/>
    </xf>
    <xf numFmtId="0" fontId="4" fillId="5" borderId="1" xfId="4" applyBorder="1" applyAlignment="1">
      <alignment horizontal="center" vertical="top" wrapText="1"/>
    </xf>
    <xf numFmtId="0" fontId="4" fillId="5" borderId="12" xfId="4" applyBorder="1" applyAlignment="1">
      <alignment horizontal="center" vertical="top" wrapText="1"/>
    </xf>
    <xf numFmtId="0" fontId="4" fillId="5" borderId="13" xfId="4" applyBorder="1" applyAlignment="1">
      <alignment horizontal="center" vertical="top" wrapText="1"/>
    </xf>
    <xf numFmtId="0" fontId="4" fillId="5" borderId="14" xfId="4" applyBorder="1" applyAlignment="1">
      <alignment horizontal="center" vertical="center"/>
    </xf>
    <xf numFmtId="0" fontId="4" fillId="5" borderId="2" xfId="4" applyBorder="1" applyAlignment="1">
      <alignment horizontal="center" vertical="center"/>
    </xf>
    <xf numFmtId="0" fontId="7" fillId="6" borderId="2" xfId="5" applyBorder="1" applyAlignment="1">
      <alignment horizontal="center" vertical="top"/>
    </xf>
    <xf numFmtId="0" fontId="4" fillId="5" borderId="2" xfId="4" applyBorder="1" applyAlignment="1">
      <alignment horizontal="center" vertical="top" wrapText="1"/>
    </xf>
    <xf numFmtId="0" fontId="7" fillId="6" borderId="2" xfId="5" applyBorder="1" applyAlignment="1">
      <alignment horizontal="center" vertical="top" wrapText="1"/>
    </xf>
    <xf numFmtId="0" fontId="7" fillId="6" borderId="2" xfId="5" applyBorder="1" applyAlignment="1">
      <alignment horizontal="center" vertical="center"/>
    </xf>
    <xf numFmtId="0" fontId="16" fillId="3" borderId="0" xfId="2" applyFont="1" applyAlignment="1">
      <alignment horizontal="center" vertical="center" textRotation="90"/>
    </xf>
    <xf numFmtId="0" fontId="19" fillId="2" borderId="0" xfId="1" applyFont="1" applyAlignment="1">
      <alignment horizontal="center" vertical="center" textRotation="90"/>
    </xf>
    <xf numFmtId="0" fontId="8" fillId="0" borderId="0" xfId="0" applyFont="1" applyAlignment="1">
      <alignment horizontal="left" vertical="top" wrapText="1"/>
    </xf>
    <xf numFmtId="0" fontId="12" fillId="0" borderId="0" xfId="0" applyFont="1" applyAlignment="1">
      <alignment horizontal="left" vertical="top" wrapText="1"/>
    </xf>
    <xf numFmtId="0" fontId="19" fillId="2" borderId="8" xfId="1" applyFont="1" applyBorder="1" applyAlignment="1">
      <alignment horizontal="center" vertical="center" textRotation="90"/>
    </xf>
    <xf numFmtId="0" fontId="16" fillId="3" borderId="8" xfId="2" applyFont="1" applyBorder="1" applyAlignment="1">
      <alignment horizontal="center" vertical="center" textRotation="90"/>
    </xf>
    <xf numFmtId="0" fontId="15" fillId="0" borderId="0" xfId="0" applyFont="1" applyAlignment="1">
      <alignment horizontal="center"/>
    </xf>
    <xf numFmtId="0" fontId="12" fillId="0" borderId="0" xfId="0" applyFont="1" applyAlignment="1">
      <alignment horizontal="left"/>
    </xf>
  </cellXfs>
  <cellStyles count="8">
    <cellStyle name="Accent2" xfId="5" builtinId="33"/>
    <cellStyle name="Accent4" xfId="6" builtinId="41"/>
    <cellStyle name="Accent5" xfId="7" builtinId="45"/>
    <cellStyle name="Bad" xfId="2" builtinId="27"/>
    <cellStyle name="Good" xfId="1" builtinId="26"/>
    <cellStyle name="Input" xfId="4" builtinId="20"/>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n-IN"/>
              <a:t>Infrastructure</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lotArea>
      <c:layout/>
      <c:barChart>
        <c:barDir val="bar"/>
        <c:grouping val="clustered"/>
        <c:varyColors val="0"/>
        <c:ser>
          <c:idx val="0"/>
          <c:order val="0"/>
          <c:spPr>
            <a:noFill/>
            <a:ln w="9525" cap="flat" cmpd="sng" algn="ctr">
              <a:solidFill>
                <a:schemeClr val="accent4"/>
              </a:solidFill>
              <a:miter lim="800000"/>
            </a:ln>
            <a:effectLst>
              <a:glow rad="63500">
                <a:schemeClr val="accent4">
                  <a:satMod val="175000"/>
                  <a:alpha val="25000"/>
                </a:schemeClr>
              </a:glo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'[1]Annexure-III'!$B$7:$B$12</c:f>
              <c:strCache>
                <c:ptCount val="6"/>
                <c:pt idx="0">
                  <c:v>Class Rooms</c:v>
                </c:pt>
                <c:pt idx="1">
                  <c:v>Furniture</c:v>
                </c:pt>
                <c:pt idx="2">
                  <c:v>Adequacy and effectiveness of Teaching Aids used (LCD/OHP/White board/Smart board/Black-Gree Board)</c:v>
                </c:pt>
                <c:pt idx="3">
                  <c:v>Utility of Seminar Hall to the Students</c:v>
                </c:pt>
                <c:pt idx="4">
                  <c:v>Computer Lab/Laboratory </c:v>
                </c:pt>
                <c:pt idx="5">
                  <c:v>Overall Rating</c:v>
                </c:pt>
              </c:strCache>
            </c:strRef>
          </c:cat>
          <c:val>
            <c:numRef>
              <c:f>'[1]Annexure-III'!$C$7:$C$12</c:f>
              <c:numCache>
                <c:formatCode>General</c:formatCode>
                <c:ptCount val="6"/>
                <c:pt idx="0">
                  <c:v>722</c:v>
                </c:pt>
                <c:pt idx="1">
                  <c:v>708</c:v>
                </c:pt>
                <c:pt idx="2">
                  <c:v>677</c:v>
                </c:pt>
                <c:pt idx="3">
                  <c:v>675</c:v>
                </c:pt>
                <c:pt idx="4">
                  <c:v>705</c:v>
                </c:pt>
                <c:pt idx="5">
                  <c:v>732</c:v>
                </c:pt>
              </c:numCache>
            </c:numRef>
          </c:val>
          <c:extLst>
            <c:ext xmlns:c16="http://schemas.microsoft.com/office/drawing/2014/chart" uri="{C3380CC4-5D6E-409C-BE32-E72D297353CC}">
              <c16:uniqueId val="{00000000-1666-4F09-97B2-8F8A01B281EC}"/>
            </c:ext>
          </c:extLst>
        </c:ser>
        <c:dLbls>
          <c:showLegendKey val="0"/>
          <c:showVal val="0"/>
          <c:showCatName val="0"/>
          <c:showSerName val="0"/>
          <c:showPercent val="0"/>
          <c:showBubbleSize val="0"/>
        </c:dLbls>
        <c:gapWidth val="182"/>
        <c:overlap val="-50"/>
        <c:axId val="230115200"/>
        <c:axId val="230101600"/>
      </c:barChart>
      <c:catAx>
        <c:axId val="230115200"/>
        <c:scaling>
          <c:orientation val="minMax"/>
        </c:scaling>
        <c:delete val="0"/>
        <c:axPos val="l"/>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30101600"/>
        <c:crosses val="autoZero"/>
        <c:auto val="1"/>
        <c:lblAlgn val="ctr"/>
        <c:lblOffset val="100"/>
        <c:noMultiLvlLbl val="0"/>
      </c:catAx>
      <c:valAx>
        <c:axId val="230101600"/>
        <c:scaling>
          <c:orientation val="minMax"/>
        </c:scaling>
        <c:delete val="0"/>
        <c:axPos val="b"/>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30115200"/>
        <c:crosses val="autoZero"/>
        <c:crossBetween val="between"/>
      </c:valAx>
      <c:spPr>
        <a:noFill/>
        <a:ln>
          <a:noFill/>
        </a:ln>
        <a:effectLst/>
      </c:spPr>
    </c:plotArea>
    <c:plotVisOnly val="1"/>
    <c:dispBlanksAs val="gap"/>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n-IN"/>
              <a:t>Administration</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lotArea>
      <c:layout/>
      <c:barChart>
        <c:barDir val="bar"/>
        <c:grouping val="clustered"/>
        <c:varyColors val="0"/>
        <c:ser>
          <c:idx val="0"/>
          <c:order val="0"/>
          <c:spPr>
            <a:noFill/>
            <a:ln w="9525" cap="flat" cmpd="sng" algn="ctr">
              <a:solidFill>
                <a:schemeClr val="accent6"/>
              </a:solidFill>
              <a:miter lim="800000"/>
            </a:ln>
            <a:effectLst>
              <a:glow rad="63500">
                <a:schemeClr val="accent6">
                  <a:satMod val="175000"/>
                  <a:alpha val="25000"/>
                </a:schemeClr>
              </a:glo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'[1]Annexure-III'!$B$17:$B$21</c:f>
              <c:strCache>
                <c:ptCount val="5"/>
                <c:pt idx="0">
                  <c:v>Principal of the Institute</c:v>
                </c:pt>
                <c:pt idx="1">
                  <c:v>Librarian</c:v>
                </c:pt>
                <c:pt idx="2">
                  <c:v>Accounts Department</c:v>
                </c:pt>
                <c:pt idx="3">
                  <c:v>Clerical Staff</c:v>
                </c:pt>
                <c:pt idx="4">
                  <c:v>Overall Rating</c:v>
                </c:pt>
              </c:strCache>
            </c:strRef>
          </c:cat>
          <c:val>
            <c:numRef>
              <c:f>'[1]Annexure-III'!$C$17:$C$21</c:f>
              <c:numCache>
                <c:formatCode>General</c:formatCode>
                <c:ptCount val="5"/>
                <c:pt idx="0">
                  <c:v>783</c:v>
                </c:pt>
                <c:pt idx="1">
                  <c:v>785</c:v>
                </c:pt>
                <c:pt idx="2">
                  <c:v>762</c:v>
                </c:pt>
                <c:pt idx="3">
                  <c:v>750</c:v>
                </c:pt>
                <c:pt idx="4">
                  <c:v>773</c:v>
                </c:pt>
              </c:numCache>
            </c:numRef>
          </c:val>
          <c:extLst>
            <c:ext xmlns:c16="http://schemas.microsoft.com/office/drawing/2014/chart" uri="{C3380CC4-5D6E-409C-BE32-E72D297353CC}">
              <c16:uniqueId val="{00000000-265C-4A82-AE17-0C04FA3A2CF5}"/>
            </c:ext>
          </c:extLst>
        </c:ser>
        <c:dLbls>
          <c:dLblPos val="outEnd"/>
          <c:showLegendKey val="0"/>
          <c:showVal val="1"/>
          <c:showCatName val="0"/>
          <c:showSerName val="0"/>
          <c:showPercent val="0"/>
          <c:showBubbleSize val="0"/>
        </c:dLbls>
        <c:gapWidth val="182"/>
        <c:overlap val="-50"/>
        <c:axId val="230103232"/>
        <c:axId val="281593968"/>
      </c:barChart>
      <c:catAx>
        <c:axId val="230103232"/>
        <c:scaling>
          <c:orientation val="minMax"/>
        </c:scaling>
        <c:delete val="0"/>
        <c:axPos val="l"/>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93968"/>
        <c:crosses val="autoZero"/>
        <c:auto val="1"/>
        <c:lblAlgn val="ctr"/>
        <c:lblOffset val="100"/>
        <c:noMultiLvlLbl val="0"/>
      </c:catAx>
      <c:valAx>
        <c:axId val="281593968"/>
        <c:scaling>
          <c:orientation val="minMax"/>
        </c:scaling>
        <c:delete val="0"/>
        <c:axPos val="b"/>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30103232"/>
        <c:crosses val="autoZero"/>
        <c:crossBetween val="between"/>
      </c:valAx>
      <c:spPr>
        <a:noFill/>
        <a:ln>
          <a:noFill/>
        </a:ln>
        <a:effectLst/>
      </c:spPr>
    </c:plotArea>
    <c:plotVisOnly val="1"/>
    <c:dispBlanksAs val="gap"/>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n-IN"/>
              <a:t>Library</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lotArea>
      <c:layout/>
      <c:barChart>
        <c:barDir val="bar"/>
        <c:grouping val="clustered"/>
        <c:varyColors val="0"/>
        <c:ser>
          <c:idx val="0"/>
          <c:order val="0"/>
          <c:spPr>
            <a:noFill/>
            <a:ln w="9525" cap="flat" cmpd="sng" algn="ctr">
              <a:solidFill>
                <a:schemeClr val="accent1"/>
              </a:solidFill>
              <a:miter lim="800000"/>
            </a:ln>
            <a:effectLst>
              <a:glow rad="63500">
                <a:schemeClr val="accent1">
                  <a:satMod val="175000"/>
                  <a:alpha val="25000"/>
                </a:schemeClr>
              </a:glo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'[1]Annexure-III'!$B$26:$B$34</c:f>
              <c:strCache>
                <c:ptCount val="9"/>
                <c:pt idx="0">
                  <c:v>Quality of books offered in the Book Bank</c:v>
                </c:pt>
                <c:pt idx="1">
                  <c:v>Adequacy of books for all subjects</c:v>
                </c:pt>
                <c:pt idx="2">
                  <c:v>Availability of reference books</c:v>
                </c:pt>
                <c:pt idx="3">
                  <c:v>Relevent books for syllabus</c:v>
                </c:pt>
                <c:pt idx="4">
                  <c:v>Availability of journals</c:v>
                </c:pt>
                <c:pt idx="5">
                  <c:v>Availability of books on advanced Topics</c:v>
                </c:pt>
                <c:pt idx="6">
                  <c:v>Availability of News Papers</c:v>
                </c:pt>
                <c:pt idx="7">
                  <c:v>Availability of Magazines</c:v>
                </c:pt>
                <c:pt idx="8">
                  <c:v>Overall Rating</c:v>
                </c:pt>
              </c:strCache>
            </c:strRef>
          </c:cat>
          <c:val>
            <c:numRef>
              <c:f>'[1]Annexure-III'!$C$26:$C$34</c:f>
              <c:numCache>
                <c:formatCode>General</c:formatCode>
                <c:ptCount val="9"/>
                <c:pt idx="0">
                  <c:v>747</c:v>
                </c:pt>
                <c:pt idx="1">
                  <c:v>723</c:v>
                </c:pt>
                <c:pt idx="2">
                  <c:v>741</c:v>
                </c:pt>
                <c:pt idx="3">
                  <c:v>741</c:v>
                </c:pt>
                <c:pt idx="4">
                  <c:v>718</c:v>
                </c:pt>
                <c:pt idx="5">
                  <c:v>711</c:v>
                </c:pt>
                <c:pt idx="6">
                  <c:v>759</c:v>
                </c:pt>
                <c:pt idx="7">
                  <c:v>726</c:v>
                </c:pt>
                <c:pt idx="8">
                  <c:v>753</c:v>
                </c:pt>
              </c:numCache>
            </c:numRef>
          </c:val>
          <c:extLst>
            <c:ext xmlns:c16="http://schemas.microsoft.com/office/drawing/2014/chart" uri="{C3380CC4-5D6E-409C-BE32-E72D297353CC}">
              <c16:uniqueId val="{00000000-0CC9-4141-B90C-892DB58B6B95}"/>
            </c:ext>
          </c:extLst>
        </c:ser>
        <c:dLbls>
          <c:showLegendKey val="0"/>
          <c:showVal val="0"/>
          <c:showCatName val="0"/>
          <c:showSerName val="0"/>
          <c:showPercent val="0"/>
          <c:showBubbleSize val="0"/>
        </c:dLbls>
        <c:gapWidth val="182"/>
        <c:overlap val="-50"/>
        <c:axId val="281587440"/>
        <c:axId val="281583088"/>
      </c:barChart>
      <c:catAx>
        <c:axId val="281587440"/>
        <c:scaling>
          <c:orientation val="minMax"/>
        </c:scaling>
        <c:delete val="0"/>
        <c:axPos val="l"/>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3088"/>
        <c:crosses val="autoZero"/>
        <c:auto val="1"/>
        <c:lblAlgn val="ctr"/>
        <c:lblOffset val="100"/>
        <c:noMultiLvlLbl val="0"/>
      </c:catAx>
      <c:valAx>
        <c:axId val="281583088"/>
        <c:scaling>
          <c:orientation val="minMax"/>
        </c:scaling>
        <c:delete val="0"/>
        <c:axPos val="b"/>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7440"/>
        <c:crosses val="autoZero"/>
        <c:crossBetween val="between"/>
      </c:valAx>
      <c:spPr>
        <a:noFill/>
        <a:ln>
          <a:noFill/>
        </a:ln>
        <a:effectLst/>
      </c:spPr>
    </c:plotArea>
    <c:plotVisOnly val="1"/>
    <c:dispBlanksAs val="gap"/>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n-IN"/>
              <a:t>Canteen Cafeteria</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lotArea>
      <c:layout/>
      <c:barChart>
        <c:barDir val="bar"/>
        <c:grouping val="clustered"/>
        <c:varyColors val="0"/>
        <c:ser>
          <c:idx val="0"/>
          <c:order val="0"/>
          <c:spPr>
            <a:noFill/>
            <a:ln w="9525" cap="flat" cmpd="sng" algn="ctr">
              <a:solidFill>
                <a:schemeClr val="accent3"/>
              </a:solidFill>
              <a:miter lim="800000"/>
            </a:ln>
            <a:effectLst>
              <a:glow rad="63500">
                <a:schemeClr val="accent3">
                  <a:satMod val="175000"/>
                  <a:alpha val="25000"/>
                </a:schemeClr>
              </a:glo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'[1]Annexure-III'!$B$39:$B$45</c:f>
              <c:strCache>
                <c:ptCount val="7"/>
                <c:pt idx="0">
                  <c:v>Availability of snacks</c:v>
                </c:pt>
                <c:pt idx="1">
                  <c:v>Price of eatables</c:v>
                </c:pt>
                <c:pt idx="2">
                  <c:v>Quality of eatables</c:v>
                </c:pt>
                <c:pt idx="3">
                  <c:v>Cleanliness and maintenance of the Canteen </c:v>
                </c:pt>
                <c:pt idx="4">
                  <c:v>Standard of Services</c:v>
                </c:pt>
                <c:pt idx="5">
                  <c:v>Hygiene and sanitation</c:v>
                </c:pt>
                <c:pt idx="6">
                  <c:v>Overall Rating</c:v>
                </c:pt>
              </c:strCache>
            </c:strRef>
          </c:cat>
          <c:val>
            <c:numRef>
              <c:f>'[1]Annexure-III'!$C$39:$C$45</c:f>
              <c:numCache>
                <c:formatCode>General</c:formatCode>
                <c:ptCount val="7"/>
                <c:pt idx="0">
                  <c:v>579</c:v>
                </c:pt>
                <c:pt idx="1">
                  <c:v>598</c:v>
                </c:pt>
                <c:pt idx="2">
                  <c:v>615</c:v>
                </c:pt>
                <c:pt idx="3">
                  <c:v>622</c:v>
                </c:pt>
                <c:pt idx="4">
                  <c:v>627</c:v>
                </c:pt>
                <c:pt idx="5">
                  <c:v>655</c:v>
                </c:pt>
                <c:pt idx="6">
                  <c:v>657</c:v>
                </c:pt>
              </c:numCache>
            </c:numRef>
          </c:val>
          <c:extLst>
            <c:ext xmlns:c16="http://schemas.microsoft.com/office/drawing/2014/chart" uri="{C3380CC4-5D6E-409C-BE32-E72D297353CC}">
              <c16:uniqueId val="{00000000-1FC2-4DEC-84F6-7638FE149B87}"/>
            </c:ext>
          </c:extLst>
        </c:ser>
        <c:dLbls>
          <c:dLblPos val="outEnd"/>
          <c:showLegendKey val="0"/>
          <c:showVal val="1"/>
          <c:showCatName val="0"/>
          <c:showSerName val="0"/>
          <c:showPercent val="0"/>
          <c:showBubbleSize val="0"/>
        </c:dLbls>
        <c:gapWidth val="182"/>
        <c:overlap val="-50"/>
        <c:axId val="281587984"/>
        <c:axId val="281588528"/>
      </c:barChart>
      <c:catAx>
        <c:axId val="281587984"/>
        <c:scaling>
          <c:orientation val="minMax"/>
        </c:scaling>
        <c:delete val="0"/>
        <c:axPos val="l"/>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8528"/>
        <c:crosses val="autoZero"/>
        <c:auto val="1"/>
        <c:lblAlgn val="ctr"/>
        <c:lblOffset val="100"/>
        <c:noMultiLvlLbl val="0"/>
      </c:catAx>
      <c:valAx>
        <c:axId val="281588528"/>
        <c:scaling>
          <c:orientation val="minMax"/>
        </c:scaling>
        <c:delete val="0"/>
        <c:axPos val="b"/>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7984"/>
        <c:crosses val="autoZero"/>
        <c:crossBetween val="between"/>
      </c:valAx>
      <c:spPr>
        <a:noFill/>
        <a:ln>
          <a:noFill/>
        </a:ln>
        <a:effectLst/>
      </c:spPr>
    </c:plotArea>
    <c:plotVisOnly val="1"/>
    <c:dispBlanksAs val="gap"/>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n-IN"/>
              <a:t>Cleanliness</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lotArea>
      <c:layout/>
      <c:barChart>
        <c:barDir val="bar"/>
        <c:grouping val="clustered"/>
        <c:varyColors val="0"/>
        <c:ser>
          <c:idx val="0"/>
          <c:order val="0"/>
          <c:spPr>
            <a:noFill/>
            <a:ln w="9525" cap="flat" cmpd="sng" algn="ctr">
              <a:solidFill>
                <a:schemeClr val="accent4"/>
              </a:solidFill>
              <a:miter lim="800000"/>
            </a:ln>
            <a:effectLst>
              <a:glow rad="63500">
                <a:schemeClr val="accent4">
                  <a:satMod val="175000"/>
                  <a:alpha val="25000"/>
                </a:schemeClr>
              </a:glo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7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50000"/>
                        </a:schemeClr>
                      </a:solidFill>
                      <a:round/>
                    </a:ln>
                    <a:effectLst/>
                  </c:spPr>
                </c15:leaderLines>
              </c:ext>
            </c:extLst>
          </c:dLbls>
          <c:cat>
            <c:strRef>
              <c:f>'[1]Annexure-III'!$B$50:$B$57</c:f>
              <c:strCache>
                <c:ptCount val="8"/>
                <c:pt idx="0">
                  <c:v>Classrooms</c:v>
                </c:pt>
                <c:pt idx="1">
                  <c:v>Labs</c:v>
                </c:pt>
                <c:pt idx="2">
                  <c:v>Library</c:v>
                </c:pt>
                <c:pt idx="3">
                  <c:v>Corridors</c:v>
                </c:pt>
                <c:pt idx="4">
                  <c:v>Toilets</c:v>
                </c:pt>
                <c:pt idx="5">
                  <c:v>Drinking Water</c:v>
                </c:pt>
                <c:pt idx="6">
                  <c:v>General area</c:v>
                </c:pt>
                <c:pt idx="7">
                  <c:v>Overall Rating</c:v>
                </c:pt>
              </c:strCache>
            </c:strRef>
          </c:cat>
          <c:val>
            <c:numRef>
              <c:f>'[1]Annexure-III'!$C$50:$C$57</c:f>
              <c:numCache>
                <c:formatCode>General</c:formatCode>
                <c:ptCount val="8"/>
                <c:pt idx="0">
                  <c:v>728</c:v>
                </c:pt>
                <c:pt idx="1">
                  <c:v>742</c:v>
                </c:pt>
                <c:pt idx="2">
                  <c:v>772</c:v>
                </c:pt>
                <c:pt idx="3">
                  <c:v>750</c:v>
                </c:pt>
                <c:pt idx="4">
                  <c:v>683</c:v>
                </c:pt>
                <c:pt idx="5">
                  <c:v>711</c:v>
                </c:pt>
                <c:pt idx="6">
                  <c:v>752</c:v>
                </c:pt>
                <c:pt idx="7">
                  <c:v>749</c:v>
                </c:pt>
              </c:numCache>
            </c:numRef>
          </c:val>
          <c:extLst>
            <c:ext xmlns:c16="http://schemas.microsoft.com/office/drawing/2014/chart" uri="{C3380CC4-5D6E-409C-BE32-E72D297353CC}">
              <c16:uniqueId val="{00000000-69A7-4B93-810B-81ECABB25D5D}"/>
            </c:ext>
          </c:extLst>
        </c:ser>
        <c:dLbls>
          <c:dLblPos val="outEnd"/>
          <c:showLegendKey val="0"/>
          <c:showVal val="1"/>
          <c:showCatName val="0"/>
          <c:showSerName val="0"/>
          <c:showPercent val="0"/>
          <c:showBubbleSize val="0"/>
        </c:dLbls>
        <c:gapWidth val="182"/>
        <c:overlap val="-50"/>
        <c:axId val="281589616"/>
        <c:axId val="281585264"/>
      </c:barChart>
      <c:catAx>
        <c:axId val="281589616"/>
        <c:scaling>
          <c:orientation val="minMax"/>
        </c:scaling>
        <c:delete val="0"/>
        <c:axPos val="l"/>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5264"/>
        <c:crosses val="autoZero"/>
        <c:auto val="1"/>
        <c:lblAlgn val="ctr"/>
        <c:lblOffset val="100"/>
        <c:noMultiLvlLbl val="0"/>
      </c:catAx>
      <c:valAx>
        <c:axId val="281585264"/>
        <c:scaling>
          <c:orientation val="minMax"/>
        </c:scaling>
        <c:delete val="0"/>
        <c:axPos val="b"/>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9616"/>
        <c:crosses val="autoZero"/>
        <c:crossBetween val="between"/>
      </c:valAx>
      <c:spPr>
        <a:noFill/>
        <a:ln>
          <a:noFill/>
        </a:ln>
        <a:effectLst/>
      </c:spPr>
    </c:plotArea>
    <c:plotVisOnly val="1"/>
    <c:dispBlanksAs val="gap"/>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IN"/>
              <a:t>Faculty Analysis Report</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barChart>
        <c:barDir val="col"/>
        <c:grouping val="clustered"/>
        <c:varyColors val="0"/>
        <c:ser>
          <c:idx val="0"/>
          <c:order val="0"/>
          <c:tx>
            <c:strRef>
              <c:f>'[1]Annexure-V'!$A$6</c:f>
              <c:strCache>
                <c:ptCount val="1"/>
                <c:pt idx="0">
                  <c:v>Subject Knowledge</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'[1]Annexure-V'!$B$5:$AD$5</c:f>
              <c:strCache>
                <c:ptCount val="29"/>
                <c:pt idx="0">
                  <c:v>I</c:v>
                </c:pt>
                <c:pt idx="1">
                  <c:v>II</c:v>
                </c:pt>
                <c:pt idx="2">
                  <c:v>III</c:v>
                </c:pt>
                <c:pt idx="3">
                  <c:v>IV</c:v>
                </c:pt>
                <c:pt idx="4">
                  <c:v>V</c:v>
                </c:pt>
                <c:pt idx="5">
                  <c:v>VI</c:v>
                </c:pt>
                <c:pt idx="6">
                  <c:v>VII</c:v>
                </c:pt>
                <c:pt idx="7">
                  <c:v>VIII</c:v>
                </c:pt>
                <c:pt idx="8">
                  <c:v>IX</c:v>
                </c:pt>
                <c:pt idx="9">
                  <c:v>X</c:v>
                </c:pt>
                <c:pt idx="10">
                  <c:v>XI</c:v>
                </c:pt>
                <c:pt idx="11">
                  <c:v>XII</c:v>
                </c:pt>
                <c:pt idx="12">
                  <c:v>XIII</c:v>
                </c:pt>
                <c:pt idx="13">
                  <c:v>XIV</c:v>
                </c:pt>
                <c:pt idx="14">
                  <c:v>XV</c:v>
                </c:pt>
                <c:pt idx="15">
                  <c:v>XVI</c:v>
                </c:pt>
                <c:pt idx="16">
                  <c:v>XVII</c:v>
                </c:pt>
                <c:pt idx="17">
                  <c:v>XVIII</c:v>
                </c:pt>
                <c:pt idx="18">
                  <c:v>XIX</c:v>
                </c:pt>
                <c:pt idx="19">
                  <c:v>XX</c:v>
                </c:pt>
                <c:pt idx="20">
                  <c:v>XXI</c:v>
                </c:pt>
                <c:pt idx="21">
                  <c:v>XXII</c:v>
                </c:pt>
                <c:pt idx="22">
                  <c:v>XXIII</c:v>
                </c:pt>
                <c:pt idx="23">
                  <c:v>XXIV</c:v>
                </c:pt>
                <c:pt idx="24">
                  <c:v>XXV</c:v>
                </c:pt>
                <c:pt idx="25">
                  <c:v>XXVI</c:v>
                </c:pt>
                <c:pt idx="26">
                  <c:v>XXVII</c:v>
                </c:pt>
                <c:pt idx="27">
                  <c:v>XXVIII</c:v>
                </c:pt>
                <c:pt idx="28">
                  <c:v>XXIX</c:v>
                </c:pt>
              </c:strCache>
            </c:strRef>
          </c:cat>
          <c:val>
            <c:numRef>
              <c:f>'[1]Annexure-V'!$B$6:$AD$6</c:f>
              <c:numCache>
                <c:formatCode>General</c:formatCode>
                <c:ptCount val="29"/>
                <c:pt idx="0">
                  <c:v>122</c:v>
                </c:pt>
                <c:pt idx="1">
                  <c:v>274</c:v>
                </c:pt>
                <c:pt idx="2">
                  <c:v>111</c:v>
                </c:pt>
                <c:pt idx="3">
                  <c:v>98</c:v>
                </c:pt>
                <c:pt idx="4">
                  <c:v>36</c:v>
                </c:pt>
                <c:pt idx="5">
                  <c:v>118</c:v>
                </c:pt>
                <c:pt idx="6">
                  <c:v>70</c:v>
                </c:pt>
                <c:pt idx="7">
                  <c:v>210</c:v>
                </c:pt>
                <c:pt idx="8">
                  <c:v>144</c:v>
                </c:pt>
                <c:pt idx="9">
                  <c:v>208</c:v>
                </c:pt>
                <c:pt idx="10">
                  <c:v>185</c:v>
                </c:pt>
                <c:pt idx="11">
                  <c:v>101</c:v>
                </c:pt>
                <c:pt idx="12">
                  <c:v>229</c:v>
                </c:pt>
                <c:pt idx="13">
                  <c:v>119</c:v>
                </c:pt>
                <c:pt idx="14">
                  <c:v>132</c:v>
                </c:pt>
                <c:pt idx="15">
                  <c:v>111</c:v>
                </c:pt>
                <c:pt idx="16">
                  <c:v>111</c:v>
                </c:pt>
                <c:pt idx="17">
                  <c:v>25</c:v>
                </c:pt>
                <c:pt idx="18">
                  <c:v>29</c:v>
                </c:pt>
                <c:pt idx="19">
                  <c:v>57</c:v>
                </c:pt>
                <c:pt idx="20">
                  <c:v>22</c:v>
                </c:pt>
                <c:pt idx="21">
                  <c:v>18</c:v>
                </c:pt>
                <c:pt idx="22">
                  <c:v>32</c:v>
                </c:pt>
                <c:pt idx="23">
                  <c:v>43</c:v>
                </c:pt>
                <c:pt idx="24">
                  <c:v>366</c:v>
                </c:pt>
                <c:pt idx="25">
                  <c:v>55</c:v>
                </c:pt>
                <c:pt idx="26">
                  <c:v>38</c:v>
                </c:pt>
                <c:pt idx="27">
                  <c:v>103</c:v>
                </c:pt>
                <c:pt idx="28">
                  <c:v>48</c:v>
                </c:pt>
              </c:numCache>
            </c:numRef>
          </c:val>
          <c:extLst>
            <c:ext xmlns:c16="http://schemas.microsoft.com/office/drawing/2014/chart" uri="{C3380CC4-5D6E-409C-BE32-E72D297353CC}">
              <c16:uniqueId val="{00000000-B06C-4858-9D60-68B8FA10CC77}"/>
            </c:ext>
          </c:extLst>
        </c:ser>
        <c:ser>
          <c:idx val="1"/>
          <c:order val="1"/>
          <c:tx>
            <c:strRef>
              <c:f>'[1]Annexure-V'!$A$7</c:f>
              <c:strCache>
                <c:ptCount val="1"/>
                <c:pt idx="0">
                  <c:v>Adequacy of teaching methodology</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'[1]Annexure-V'!$B$5:$AD$5</c:f>
              <c:strCache>
                <c:ptCount val="29"/>
                <c:pt idx="0">
                  <c:v>I</c:v>
                </c:pt>
                <c:pt idx="1">
                  <c:v>II</c:v>
                </c:pt>
                <c:pt idx="2">
                  <c:v>III</c:v>
                </c:pt>
                <c:pt idx="3">
                  <c:v>IV</c:v>
                </c:pt>
                <c:pt idx="4">
                  <c:v>V</c:v>
                </c:pt>
                <c:pt idx="5">
                  <c:v>VI</c:v>
                </c:pt>
                <c:pt idx="6">
                  <c:v>VII</c:v>
                </c:pt>
                <c:pt idx="7">
                  <c:v>VIII</c:v>
                </c:pt>
                <c:pt idx="8">
                  <c:v>IX</c:v>
                </c:pt>
                <c:pt idx="9">
                  <c:v>X</c:v>
                </c:pt>
                <c:pt idx="10">
                  <c:v>XI</c:v>
                </c:pt>
                <c:pt idx="11">
                  <c:v>XII</c:v>
                </c:pt>
                <c:pt idx="12">
                  <c:v>XIII</c:v>
                </c:pt>
                <c:pt idx="13">
                  <c:v>XIV</c:v>
                </c:pt>
                <c:pt idx="14">
                  <c:v>XV</c:v>
                </c:pt>
                <c:pt idx="15">
                  <c:v>XVI</c:v>
                </c:pt>
                <c:pt idx="16">
                  <c:v>XVII</c:v>
                </c:pt>
                <c:pt idx="17">
                  <c:v>XVIII</c:v>
                </c:pt>
                <c:pt idx="18">
                  <c:v>XIX</c:v>
                </c:pt>
                <c:pt idx="19">
                  <c:v>XX</c:v>
                </c:pt>
                <c:pt idx="20">
                  <c:v>XXI</c:v>
                </c:pt>
                <c:pt idx="21">
                  <c:v>XXII</c:v>
                </c:pt>
                <c:pt idx="22">
                  <c:v>XXIII</c:v>
                </c:pt>
                <c:pt idx="23">
                  <c:v>XXIV</c:v>
                </c:pt>
                <c:pt idx="24">
                  <c:v>XXV</c:v>
                </c:pt>
                <c:pt idx="25">
                  <c:v>XXVI</c:v>
                </c:pt>
                <c:pt idx="26">
                  <c:v>XXVII</c:v>
                </c:pt>
                <c:pt idx="27">
                  <c:v>XXVIII</c:v>
                </c:pt>
                <c:pt idx="28">
                  <c:v>XXIX</c:v>
                </c:pt>
              </c:strCache>
            </c:strRef>
          </c:cat>
          <c:val>
            <c:numRef>
              <c:f>'[1]Annexure-V'!$B$7:$AD$7</c:f>
              <c:numCache>
                <c:formatCode>General</c:formatCode>
                <c:ptCount val="29"/>
                <c:pt idx="0">
                  <c:v>122</c:v>
                </c:pt>
                <c:pt idx="1">
                  <c:v>258</c:v>
                </c:pt>
                <c:pt idx="2">
                  <c:v>107</c:v>
                </c:pt>
                <c:pt idx="3">
                  <c:v>94</c:v>
                </c:pt>
                <c:pt idx="4">
                  <c:v>34</c:v>
                </c:pt>
                <c:pt idx="5">
                  <c:v>109</c:v>
                </c:pt>
                <c:pt idx="6">
                  <c:v>70</c:v>
                </c:pt>
                <c:pt idx="7">
                  <c:v>203</c:v>
                </c:pt>
                <c:pt idx="8">
                  <c:v>136</c:v>
                </c:pt>
                <c:pt idx="9">
                  <c:v>204</c:v>
                </c:pt>
                <c:pt idx="10">
                  <c:v>174</c:v>
                </c:pt>
                <c:pt idx="11">
                  <c:v>98</c:v>
                </c:pt>
                <c:pt idx="12">
                  <c:v>222</c:v>
                </c:pt>
                <c:pt idx="13">
                  <c:v>119</c:v>
                </c:pt>
                <c:pt idx="14">
                  <c:v>122</c:v>
                </c:pt>
                <c:pt idx="15">
                  <c:v>110</c:v>
                </c:pt>
                <c:pt idx="16">
                  <c:v>103</c:v>
                </c:pt>
                <c:pt idx="17">
                  <c:v>27</c:v>
                </c:pt>
                <c:pt idx="18">
                  <c:v>27</c:v>
                </c:pt>
                <c:pt idx="19">
                  <c:v>54</c:v>
                </c:pt>
                <c:pt idx="20">
                  <c:v>19</c:v>
                </c:pt>
                <c:pt idx="21">
                  <c:v>15</c:v>
                </c:pt>
                <c:pt idx="22">
                  <c:v>29</c:v>
                </c:pt>
                <c:pt idx="23">
                  <c:v>42</c:v>
                </c:pt>
                <c:pt idx="24">
                  <c:v>347</c:v>
                </c:pt>
                <c:pt idx="25">
                  <c:v>55</c:v>
                </c:pt>
                <c:pt idx="26">
                  <c:v>34</c:v>
                </c:pt>
                <c:pt idx="27">
                  <c:v>100</c:v>
                </c:pt>
                <c:pt idx="28">
                  <c:v>45</c:v>
                </c:pt>
              </c:numCache>
            </c:numRef>
          </c:val>
          <c:extLst>
            <c:ext xmlns:c16="http://schemas.microsoft.com/office/drawing/2014/chart" uri="{C3380CC4-5D6E-409C-BE32-E72D297353CC}">
              <c16:uniqueId val="{00000001-B06C-4858-9D60-68B8FA10CC77}"/>
            </c:ext>
          </c:extLst>
        </c:ser>
        <c:ser>
          <c:idx val="2"/>
          <c:order val="2"/>
          <c:tx>
            <c:strRef>
              <c:f>'[1]Annexure-V'!$A$8</c:f>
              <c:strCache>
                <c:ptCount val="1"/>
                <c:pt idx="0">
                  <c:v>Responsiveness of student queries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'[1]Annexure-V'!$B$5:$AD$5</c:f>
              <c:strCache>
                <c:ptCount val="29"/>
                <c:pt idx="0">
                  <c:v>I</c:v>
                </c:pt>
                <c:pt idx="1">
                  <c:v>II</c:v>
                </c:pt>
                <c:pt idx="2">
                  <c:v>III</c:v>
                </c:pt>
                <c:pt idx="3">
                  <c:v>IV</c:v>
                </c:pt>
                <c:pt idx="4">
                  <c:v>V</c:v>
                </c:pt>
                <c:pt idx="5">
                  <c:v>VI</c:v>
                </c:pt>
                <c:pt idx="6">
                  <c:v>VII</c:v>
                </c:pt>
                <c:pt idx="7">
                  <c:v>VIII</c:v>
                </c:pt>
                <c:pt idx="8">
                  <c:v>IX</c:v>
                </c:pt>
                <c:pt idx="9">
                  <c:v>X</c:v>
                </c:pt>
                <c:pt idx="10">
                  <c:v>XI</c:v>
                </c:pt>
                <c:pt idx="11">
                  <c:v>XII</c:v>
                </c:pt>
                <c:pt idx="12">
                  <c:v>XIII</c:v>
                </c:pt>
                <c:pt idx="13">
                  <c:v>XIV</c:v>
                </c:pt>
                <c:pt idx="14">
                  <c:v>XV</c:v>
                </c:pt>
                <c:pt idx="15">
                  <c:v>XVI</c:v>
                </c:pt>
                <c:pt idx="16">
                  <c:v>XVII</c:v>
                </c:pt>
                <c:pt idx="17">
                  <c:v>XVIII</c:v>
                </c:pt>
                <c:pt idx="18">
                  <c:v>XIX</c:v>
                </c:pt>
                <c:pt idx="19">
                  <c:v>XX</c:v>
                </c:pt>
                <c:pt idx="20">
                  <c:v>XXI</c:v>
                </c:pt>
                <c:pt idx="21">
                  <c:v>XXII</c:v>
                </c:pt>
                <c:pt idx="22">
                  <c:v>XXIII</c:v>
                </c:pt>
                <c:pt idx="23">
                  <c:v>XXIV</c:v>
                </c:pt>
                <c:pt idx="24">
                  <c:v>XXV</c:v>
                </c:pt>
                <c:pt idx="25">
                  <c:v>XXVI</c:v>
                </c:pt>
                <c:pt idx="26">
                  <c:v>XXVII</c:v>
                </c:pt>
                <c:pt idx="27">
                  <c:v>XXVIII</c:v>
                </c:pt>
                <c:pt idx="28">
                  <c:v>XXIX</c:v>
                </c:pt>
              </c:strCache>
            </c:strRef>
          </c:cat>
          <c:val>
            <c:numRef>
              <c:f>'[1]Annexure-V'!$B$8:$AD$8</c:f>
              <c:numCache>
                <c:formatCode>General</c:formatCode>
                <c:ptCount val="29"/>
                <c:pt idx="0">
                  <c:v>124</c:v>
                </c:pt>
                <c:pt idx="1">
                  <c:v>258</c:v>
                </c:pt>
                <c:pt idx="2">
                  <c:v>106</c:v>
                </c:pt>
                <c:pt idx="3">
                  <c:v>93</c:v>
                </c:pt>
                <c:pt idx="4">
                  <c:v>32</c:v>
                </c:pt>
                <c:pt idx="5">
                  <c:v>110</c:v>
                </c:pt>
                <c:pt idx="6">
                  <c:v>67</c:v>
                </c:pt>
                <c:pt idx="7">
                  <c:v>195</c:v>
                </c:pt>
                <c:pt idx="8">
                  <c:v>140</c:v>
                </c:pt>
                <c:pt idx="9">
                  <c:v>200</c:v>
                </c:pt>
                <c:pt idx="10">
                  <c:v>173</c:v>
                </c:pt>
                <c:pt idx="11">
                  <c:v>94</c:v>
                </c:pt>
                <c:pt idx="12">
                  <c:v>217</c:v>
                </c:pt>
                <c:pt idx="13">
                  <c:v>115</c:v>
                </c:pt>
                <c:pt idx="14">
                  <c:v>130</c:v>
                </c:pt>
                <c:pt idx="15">
                  <c:v>105</c:v>
                </c:pt>
                <c:pt idx="16">
                  <c:v>99</c:v>
                </c:pt>
                <c:pt idx="17">
                  <c:v>27</c:v>
                </c:pt>
                <c:pt idx="18">
                  <c:v>29</c:v>
                </c:pt>
                <c:pt idx="19">
                  <c:v>51</c:v>
                </c:pt>
                <c:pt idx="20">
                  <c:v>21</c:v>
                </c:pt>
                <c:pt idx="21">
                  <c:v>15</c:v>
                </c:pt>
                <c:pt idx="22">
                  <c:v>32</c:v>
                </c:pt>
                <c:pt idx="23">
                  <c:v>43</c:v>
                </c:pt>
                <c:pt idx="24">
                  <c:v>340</c:v>
                </c:pt>
                <c:pt idx="25">
                  <c:v>54</c:v>
                </c:pt>
                <c:pt idx="26">
                  <c:v>37</c:v>
                </c:pt>
                <c:pt idx="27">
                  <c:v>99</c:v>
                </c:pt>
                <c:pt idx="28">
                  <c:v>48</c:v>
                </c:pt>
              </c:numCache>
            </c:numRef>
          </c:val>
          <c:extLst>
            <c:ext xmlns:c16="http://schemas.microsoft.com/office/drawing/2014/chart" uri="{C3380CC4-5D6E-409C-BE32-E72D297353CC}">
              <c16:uniqueId val="{00000002-B06C-4858-9D60-68B8FA10CC77}"/>
            </c:ext>
          </c:extLst>
        </c:ser>
        <c:ser>
          <c:idx val="3"/>
          <c:order val="3"/>
          <c:tx>
            <c:strRef>
              <c:f>'[1]Annexure-V'!$A$9</c:f>
              <c:strCache>
                <c:ptCount val="1"/>
                <c:pt idx="0">
                  <c:v>Adequate coverage of course content</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'[1]Annexure-V'!$B$5:$AD$5</c:f>
              <c:strCache>
                <c:ptCount val="29"/>
                <c:pt idx="0">
                  <c:v>I</c:v>
                </c:pt>
                <c:pt idx="1">
                  <c:v>II</c:v>
                </c:pt>
                <c:pt idx="2">
                  <c:v>III</c:v>
                </c:pt>
                <c:pt idx="3">
                  <c:v>IV</c:v>
                </c:pt>
                <c:pt idx="4">
                  <c:v>V</c:v>
                </c:pt>
                <c:pt idx="5">
                  <c:v>VI</c:v>
                </c:pt>
                <c:pt idx="6">
                  <c:v>VII</c:v>
                </c:pt>
                <c:pt idx="7">
                  <c:v>VIII</c:v>
                </c:pt>
                <c:pt idx="8">
                  <c:v>IX</c:v>
                </c:pt>
                <c:pt idx="9">
                  <c:v>X</c:v>
                </c:pt>
                <c:pt idx="10">
                  <c:v>XI</c:v>
                </c:pt>
                <c:pt idx="11">
                  <c:v>XII</c:v>
                </c:pt>
                <c:pt idx="12">
                  <c:v>XIII</c:v>
                </c:pt>
                <c:pt idx="13">
                  <c:v>XIV</c:v>
                </c:pt>
                <c:pt idx="14">
                  <c:v>XV</c:v>
                </c:pt>
                <c:pt idx="15">
                  <c:v>XVI</c:v>
                </c:pt>
                <c:pt idx="16">
                  <c:v>XVII</c:v>
                </c:pt>
                <c:pt idx="17">
                  <c:v>XVIII</c:v>
                </c:pt>
                <c:pt idx="18">
                  <c:v>XIX</c:v>
                </c:pt>
                <c:pt idx="19">
                  <c:v>XX</c:v>
                </c:pt>
                <c:pt idx="20">
                  <c:v>XXI</c:v>
                </c:pt>
                <c:pt idx="21">
                  <c:v>XXII</c:v>
                </c:pt>
                <c:pt idx="22">
                  <c:v>XXIII</c:v>
                </c:pt>
                <c:pt idx="23">
                  <c:v>XXIV</c:v>
                </c:pt>
                <c:pt idx="24">
                  <c:v>XXV</c:v>
                </c:pt>
                <c:pt idx="25">
                  <c:v>XXVI</c:v>
                </c:pt>
                <c:pt idx="26">
                  <c:v>XXVII</c:v>
                </c:pt>
                <c:pt idx="27">
                  <c:v>XXVIII</c:v>
                </c:pt>
                <c:pt idx="28">
                  <c:v>XXIX</c:v>
                </c:pt>
              </c:strCache>
            </c:strRef>
          </c:cat>
          <c:val>
            <c:numRef>
              <c:f>'[1]Annexure-V'!$B$9:$AD$9</c:f>
              <c:numCache>
                <c:formatCode>General</c:formatCode>
                <c:ptCount val="29"/>
                <c:pt idx="0">
                  <c:v>119</c:v>
                </c:pt>
                <c:pt idx="1">
                  <c:v>258</c:v>
                </c:pt>
                <c:pt idx="2">
                  <c:v>100</c:v>
                </c:pt>
                <c:pt idx="3">
                  <c:v>94</c:v>
                </c:pt>
                <c:pt idx="4">
                  <c:v>36</c:v>
                </c:pt>
                <c:pt idx="5">
                  <c:v>113</c:v>
                </c:pt>
                <c:pt idx="6">
                  <c:v>71</c:v>
                </c:pt>
                <c:pt idx="7">
                  <c:v>199</c:v>
                </c:pt>
                <c:pt idx="8">
                  <c:v>133</c:v>
                </c:pt>
                <c:pt idx="9">
                  <c:v>197</c:v>
                </c:pt>
                <c:pt idx="10">
                  <c:v>175</c:v>
                </c:pt>
                <c:pt idx="11">
                  <c:v>97</c:v>
                </c:pt>
                <c:pt idx="12">
                  <c:v>211</c:v>
                </c:pt>
                <c:pt idx="13">
                  <c:v>117</c:v>
                </c:pt>
                <c:pt idx="14">
                  <c:v>124</c:v>
                </c:pt>
                <c:pt idx="15">
                  <c:v>99</c:v>
                </c:pt>
                <c:pt idx="16">
                  <c:v>110</c:v>
                </c:pt>
                <c:pt idx="17">
                  <c:v>25</c:v>
                </c:pt>
                <c:pt idx="18">
                  <c:v>29</c:v>
                </c:pt>
                <c:pt idx="19">
                  <c:v>50</c:v>
                </c:pt>
                <c:pt idx="20">
                  <c:v>18</c:v>
                </c:pt>
                <c:pt idx="21">
                  <c:v>14</c:v>
                </c:pt>
                <c:pt idx="22">
                  <c:v>32</c:v>
                </c:pt>
                <c:pt idx="23">
                  <c:v>40</c:v>
                </c:pt>
                <c:pt idx="24">
                  <c:v>341</c:v>
                </c:pt>
                <c:pt idx="25">
                  <c:v>56</c:v>
                </c:pt>
                <c:pt idx="26">
                  <c:v>35</c:v>
                </c:pt>
                <c:pt idx="27">
                  <c:v>98</c:v>
                </c:pt>
                <c:pt idx="28">
                  <c:v>45</c:v>
                </c:pt>
              </c:numCache>
            </c:numRef>
          </c:val>
          <c:extLst>
            <c:ext xmlns:c16="http://schemas.microsoft.com/office/drawing/2014/chart" uri="{C3380CC4-5D6E-409C-BE32-E72D297353CC}">
              <c16:uniqueId val="{00000003-B06C-4858-9D60-68B8FA10CC77}"/>
            </c:ext>
          </c:extLst>
        </c:ser>
        <c:ser>
          <c:idx val="4"/>
          <c:order val="4"/>
          <c:tx>
            <c:strRef>
              <c:f>'[1]Annexure-V'!$A$10</c:f>
              <c:strCache>
                <c:ptCount val="1"/>
                <c:pt idx="0">
                  <c:v>Regularity &amp; Punctuality</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'[1]Annexure-V'!$B$5:$AD$5</c:f>
              <c:strCache>
                <c:ptCount val="29"/>
                <c:pt idx="0">
                  <c:v>I</c:v>
                </c:pt>
                <c:pt idx="1">
                  <c:v>II</c:v>
                </c:pt>
                <c:pt idx="2">
                  <c:v>III</c:v>
                </c:pt>
                <c:pt idx="3">
                  <c:v>IV</c:v>
                </c:pt>
                <c:pt idx="4">
                  <c:v>V</c:v>
                </c:pt>
                <c:pt idx="5">
                  <c:v>VI</c:v>
                </c:pt>
                <c:pt idx="6">
                  <c:v>VII</c:v>
                </c:pt>
                <c:pt idx="7">
                  <c:v>VIII</c:v>
                </c:pt>
                <c:pt idx="8">
                  <c:v>IX</c:v>
                </c:pt>
                <c:pt idx="9">
                  <c:v>X</c:v>
                </c:pt>
                <c:pt idx="10">
                  <c:v>XI</c:v>
                </c:pt>
                <c:pt idx="11">
                  <c:v>XII</c:v>
                </c:pt>
                <c:pt idx="12">
                  <c:v>XIII</c:v>
                </c:pt>
                <c:pt idx="13">
                  <c:v>XIV</c:v>
                </c:pt>
                <c:pt idx="14">
                  <c:v>XV</c:v>
                </c:pt>
                <c:pt idx="15">
                  <c:v>XVI</c:v>
                </c:pt>
                <c:pt idx="16">
                  <c:v>XVII</c:v>
                </c:pt>
                <c:pt idx="17">
                  <c:v>XVIII</c:v>
                </c:pt>
                <c:pt idx="18">
                  <c:v>XIX</c:v>
                </c:pt>
                <c:pt idx="19">
                  <c:v>XX</c:v>
                </c:pt>
                <c:pt idx="20">
                  <c:v>XXI</c:v>
                </c:pt>
                <c:pt idx="21">
                  <c:v>XXII</c:v>
                </c:pt>
                <c:pt idx="22">
                  <c:v>XXIII</c:v>
                </c:pt>
                <c:pt idx="23">
                  <c:v>XXIV</c:v>
                </c:pt>
                <c:pt idx="24">
                  <c:v>XXV</c:v>
                </c:pt>
                <c:pt idx="25">
                  <c:v>XXVI</c:v>
                </c:pt>
                <c:pt idx="26">
                  <c:v>XXVII</c:v>
                </c:pt>
                <c:pt idx="27">
                  <c:v>XXVIII</c:v>
                </c:pt>
                <c:pt idx="28">
                  <c:v>XXIX</c:v>
                </c:pt>
              </c:strCache>
            </c:strRef>
          </c:cat>
          <c:val>
            <c:numRef>
              <c:f>'[1]Annexure-V'!$B$10:$AD$10</c:f>
              <c:numCache>
                <c:formatCode>General</c:formatCode>
                <c:ptCount val="29"/>
                <c:pt idx="0">
                  <c:v>130</c:v>
                </c:pt>
                <c:pt idx="1">
                  <c:v>271</c:v>
                </c:pt>
                <c:pt idx="2">
                  <c:v>96</c:v>
                </c:pt>
                <c:pt idx="3">
                  <c:v>99</c:v>
                </c:pt>
                <c:pt idx="4">
                  <c:v>33</c:v>
                </c:pt>
                <c:pt idx="5">
                  <c:v>115</c:v>
                </c:pt>
                <c:pt idx="6">
                  <c:v>69</c:v>
                </c:pt>
                <c:pt idx="7">
                  <c:v>200</c:v>
                </c:pt>
                <c:pt idx="8">
                  <c:v>137</c:v>
                </c:pt>
                <c:pt idx="9">
                  <c:v>201</c:v>
                </c:pt>
                <c:pt idx="10">
                  <c:v>184</c:v>
                </c:pt>
                <c:pt idx="11">
                  <c:v>98</c:v>
                </c:pt>
                <c:pt idx="12">
                  <c:v>220</c:v>
                </c:pt>
                <c:pt idx="13">
                  <c:v>121</c:v>
                </c:pt>
                <c:pt idx="14">
                  <c:v>134</c:v>
                </c:pt>
                <c:pt idx="15">
                  <c:v>108</c:v>
                </c:pt>
                <c:pt idx="16">
                  <c:v>106</c:v>
                </c:pt>
                <c:pt idx="17">
                  <c:v>26</c:v>
                </c:pt>
                <c:pt idx="18">
                  <c:v>29</c:v>
                </c:pt>
                <c:pt idx="19">
                  <c:v>48</c:v>
                </c:pt>
                <c:pt idx="20">
                  <c:v>19</c:v>
                </c:pt>
                <c:pt idx="21">
                  <c:v>17</c:v>
                </c:pt>
                <c:pt idx="22">
                  <c:v>32</c:v>
                </c:pt>
                <c:pt idx="23">
                  <c:v>42</c:v>
                </c:pt>
                <c:pt idx="24">
                  <c:v>356</c:v>
                </c:pt>
                <c:pt idx="25">
                  <c:v>56</c:v>
                </c:pt>
                <c:pt idx="26">
                  <c:v>38</c:v>
                </c:pt>
                <c:pt idx="27">
                  <c:v>106</c:v>
                </c:pt>
                <c:pt idx="28">
                  <c:v>47</c:v>
                </c:pt>
              </c:numCache>
            </c:numRef>
          </c:val>
          <c:extLst>
            <c:ext xmlns:c16="http://schemas.microsoft.com/office/drawing/2014/chart" uri="{C3380CC4-5D6E-409C-BE32-E72D297353CC}">
              <c16:uniqueId val="{00000004-B06C-4858-9D60-68B8FA10CC77}"/>
            </c:ext>
          </c:extLst>
        </c:ser>
        <c:dLbls>
          <c:showLegendKey val="0"/>
          <c:showVal val="0"/>
          <c:showCatName val="0"/>
          <c:showSerName val="0"/>
          <c:showPercent val="0"/>
          <c:showBubbleSize val="0"/>
        </c:dLbls>
        <c:gapWidth val="100"/>
        <c:overlap val="-24"/>
        <c:axId val="281586352"/>
        <c:axId val="281583632"/>
      </c:barChart>
      <c:catAx>
        <c:axId val="281586352"/>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81583632"/>
        <c:crosses val="autoZero"/>
        <c:auto val="1"/>
        <c:lblAlgn val="ctr"/>
        <c:lblOffset val="100"/>
        <c:noMultiLvlLbl val="0"/>
      </c:catAx>
      <c:valAx>
        <c:axId val="281583632"/>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8158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n-IN"/>
              <a:t>Faculty Analysis</a:t>
            </a:r>
          </a:p>
        </c:rich>
      </c:tx>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n-US"/>
        </a:p>
      </c:txPr>
    </c:title>
    <c:autoTitleDeleted val="0"/>
    <c:plotArea>
      <c:layout/>
      <c:barChart>
        <c:barDir val="bar"/>
        <c:grouping val="clustered"/>
        <c:varyColors val="0"/>
        <c:ser>
          <c:idx val="0"/>
          <c:order val="0"/>
          <c:spPr>
            <a:noFill/>
            <a:ln w="9525" cap="flat" cmpd="sng" algn="ctr">
              <a:solidFill>
                <a:schemeClr val="accent1"/>
              </a:solidFill>
              <a:miter lim="800000"/>
            </a:ln>
            <a:effectLst>
              <a:glow rad="63500">
                <a:schemeClr val="accent1">
                  <a:satMod val="175000"/>
                  <a:alpha val="25000"/>
                </a:schemeClr>
              </a:glow>
            </a:effectLst>
          </c:spPr>
          <c:invertIfNegative val="0"/>
          <c:cat>
            <c:strRef>
              <c:f>'[1]Annexure-V'!$A$16:$A$21</c:f>
              <c:strCache>
                <c:ptCount val="6"/>
                <c:pt idx="0">
                  <c:v>Subject Knowledge</c:v>
                </c:pt>
                <c:pt idx="1">
                  <c:v>Adequacy of teaching methodology</c:v>
                </c:pt>
                <c:pt idx="2">
                  <c:v>Responsiveness of student queries</c:v>
                </c:pt>
                <c:pt idx="3">
                  <c:v>Adequate coverage of course content</c:v>
                </c:pt>
                <c:pt idx="4">
                  <c:v>Regularity &amp; Punctuality</c:v>
                </c:pt>
                <c:pt idx="5">
                  <c:v>Overall Rating</c:v>
                </c:pt>
              </c:strCache>
            </c:strRef>
          </c:cat>
          <c:val>
            <c:numRef>
              <c:f>'[1]Annexure-V'!$B$16:$B$21</c:f>
              <c:numCache>
                <c:formatCode>General</c:formatCode>
                <c:ptCount val="6"/>
                <c:pt idx="0">
                  <c:v>3215</c:v>
                </c:pt>
                <c:pt idx="1">
                  <c:v>3079</c:v>
                </c:pt>
                <c:pt idx="2">
                  <c:v>3054</c:v>
                </c:pt>
                <c:pt idx="3">
                  <c:v>3036</c:v>
                </c:pt>
                <c:pt idx="4">
                  <c:v>3138</c:v>
                </c:pt>
                <c:pt idx="5">
                  <c:v>3072</c:v>
                </c:pt>
              </c:numCache>
            </c:numRef>
          </c:val>
          <c:extLst>
            <c:ext xmlns:c16="http://schemas.microsoft.com/office/drawing/2014/chart" uri="{C3380CC4-5D6E-409C-BE32-E72D297353CC}">
              <c16:uniqueId val="{00000000-A99C-49F5-95E2-9663AA23A501}"/>
            </c:ext>
          </c:extLst>
        </c:ser>
        <c:dLbls>
          <c:showLegendKey val="0"/>
          <c:showVal val="0"/>
          <c:showCatName val="0"/>
          <c:showSerName val="0"/>
          <c:showPercent val="0"/>
          <c:showBubbleSize val="0"/>
        </c:dLbls>
        <c:gapWidth val="182"/>
        <c:overlap val="-50"/>
        <c:axId val="281584720"/>
        <c:axId val="281586896"/>
      </c:barChart>
      <c:catAx>
        <c:axId val="281584720"/>
        <c:scaling>
          <c:orientation val="minMax"/>
        </c:scaling>
        <c:delete val="0"/>
        <c:axPos val="l"/>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6896"/>
        <c:crosses val="autoZero"/>
        <c:auto val="1"/>
        <c:lblAlgn val="ctr"/>
        <c:lblOffset val="100"/>
        <c:noMultiLvlLbl val="0"/>
      </c:catAx>
      <c:valAx>
        <c:axId val="281586896"/>
        <c:scaling>
          <c:orientation val="minMax"/>
        </c:scaling>
        <c:delete val="0"/>
        <c:axPos val="b"/>
        <c:majorGridlines>
          <c:spPr>
            <a:ln w="9525" cap="flat" cmpd="sng" algn="ctr">
              <a:gradFill>
                <a:gsLst>
                  <a:gs pos="0">
                    <a:schemeClr val="dk1">
                      <a:lumMod val="65000"/>
                      <a:lumOff val="35000"/>
                    </a:schemeClr>
                  </a:gs>
                  <a:gs pos="100000">
                    <a:schemeClr val="dk1">
                      <a:lumMod val="75000"/>
                      <a:lumOff val="25000"/>
                    </a:schemeClr>
                  </a:gs>
                </a:gsLst>
                <a:lin ang="10800000" scaled="0"/>
              </a:gra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n-US"/>
          </a:p>
        </c:txPr>
        <c:crossAx val="281584720"/>
        <c:crosses val="autoZero"/>
        <c:crossBetween val="between"/>
      </c:valAx>
      <c:spPr>
        <a:noFill/>
        <a:ln>
          <a:noFill/>
        </a:ln>
        <a:effectLst/>
      </c:spPr>
    </c:plotArea>
    <c:plotVisOnly val="1"/>
    <c:dispBlanksAs val="gap"/>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4">
  <a:schemeClr val="accent4"/>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6">
  <a:schemeClr val="accent3"/>
</cs:colorStyle>
</file>

<file path=xl/charts/colors5.xml><?xml version="1.0" encoding="utf-8"?>
<cs:colorStyle xmlns:cs="http://schemas.microsoft.com/office/drawing/2012/chartStyle" xmlns:a="http://schemas.openxmlformats.org/drawingml/2006/main" meth="withinLinear" id="17">
  <a:schemeClr val="accent4"/>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9">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dk1">
                <a:lumMod val="65000"/>
                <a:lumOff val="35000"/>
              </a:schemeClr>
            </a:gs>
            <a:gs pos="100000">
              <a:schemeClr val="dk1">
                <a:lumMod val="75000"/>
                <a:lumOff val="25000"/>
              </a:schemeClr>
            </a:gs>
          </a:gsLst>
          <a:lin ang="10800000" scaled="0"/>
        </a:gradFill>
        <a:round/>
      </a:ln>
      <a:effectLst/>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39">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dk1">
                <a:lumMod val="65000"/>
                <a:lumOff val="35000"/>
              </a:schemeClr>
            </a:gs>
            <a:gs pos="100000">
              <a:schemeClr val="dk1">
                <a:lumMod val="75000"/>
                <a:lumOff val="25000"/>
              </a:schemeClr>
            </a:gs>
          </a:gsLst>
          <a:lin ang="10800000" scaled="0"/>
        </a:gradFill>
        <a:round/>
      </a:ln>
      <a:effectLst/>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39">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dk1">
                <a:lumMod val="65000"/>
                <a:lumOff val="35000"/>
              </a:schemeClr>
            </a:gs>
            <a:gs pos="100000">
              <a:schemeClr val="dk1">
                <a:lumMod val="75000"/>
                <a:lumOff val="25000"/>
              </a:schemeClr>
            </a:gs>
          </a:gsLst>
          <a:lin ang="10800000" scaled="0"/>
        </a:gradFill>
        <a:round/>
      </a:ln>
      <a:effectLst/>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39">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dk1">
                <a:lumMod val="65000"/>
                <a:lumOff val="35000"/>
              </a:schemeClr>
            </a:gs>
            <a:gs pos="100000">
              <a:schemeClr val="dk1">
                <a:lumMod val="75000"/>
                <a:lumOff val="25000"/>
              </a:schemeClr>
            </a:gs>
          </a:gsLst>
          <a:lin ang="10800000" scaled="0"/>
        </a:gradFill>
        <a:round/>
      </a:ln>
      <a:effectLst/>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39">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dk1">
                <a:lumMod val="65000"/>
                <a:lumOff val="35000"/>
              </a:schemeClr>
            </a:gs>
            <a:gs pos="100000">
              <a:schemeClr val="dk1">
                <a:lumMod val="75000"/>
                <a:lumOff val="25000"/>
              </a:schemeClr>
            </a:gs>
          </a:gsLst>
          <a:lin ang="10800000" scaled="0"/>
        </a:gradFill>
        <a:round/>
      </a:ln>
      <a:effectLst/>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39">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0">
              <a:schemeClr val="dk1">
                <a:lumMod val="65000"/>
                <a:lumOff val="35000"/>
              </a:schemeClr>
            </a:gs>
            <a:gs pos="100000">
              <a:schemeClr val="dk1">
                <a:lumMod val="75000"/>
                <a:lumOff val="25000"/>
              </a:schemeClr>
            </a:gs>
          </a:gsLst>
          <a:lin ang="10800000" scaled="0"/>
        </a:gradFill>
        <a:round/>
      </a:ln>
      <a:effectLst/>
    </cs:spPr>
  </cs:gridlineMajor>
  <cs:gridlineMinor>
    <cs:lnRef idx="0"/>
    <cs:fillRef idx="0"/>
    <cs:effectRef idx="0"/>
    <cs:fontRef idx="minor">
      <a:schemeClr val="dk1"/>
    </cs:fontRef>
    <cs:spPr>
      <a:ln w="9525" cap="flat" cmpd="sng" algn="ctr">
        <a:gradFill>
          <a:gsLst>
            <a:gs pos="100000">
              <a:schemeClr val="dk1">
                <a:lumMod val="75000"/>
                <a:lumOff val="25000"/>
                <a:alpha val="25000"/>
              </a:schemeClr>
            </a:gs>
            <a:gs pos="0">
              <a:schemeClr val="dk1">
                <a:lumMod val="65000"/>
                <a:lumOff val="35000"/>
                <a:alpha val="25000"/>
              </a:schemeClr>
            </a:gs>
          </a:gsLst>
          <a:lin ang="5400000" scaled="0"/>
        </a:gra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3" Type="http://schemas.openxmlformats.org/officeDocument/2006/relationships/chart" Target="../charts/chart1.xml"/><Relationship Id="rId7" Type="http://schemas.openxmlformats.org/officeDocument/2006/relationships/chart" Target="../charts/chart5.xml"/><Relationship Id="rId2" Type="http://schemas.openxmlformats.org/officeDocument/2006/relationships/image" Target="../media/image3.gif"/><Relationship Id="rId1" Type="http://schemas.openxmlformats.org/officeDocument/2006/relationships/image" Target="../media/image2.gif"/><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3.gif"/><Relationship Id="rId1" Type="http://schemas.openxmlformats.org/officeDocument/2006/relationships/image" Target="../media/image2.gif"/><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45</xdr:col>
      <xdr:colOff>226786</xdr:colOff>
      <xdr:row>101</xdr:row>
      <xdr:rowOff>88578</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24182" t="28254" r="23868" b="6483"/>
        <a:stretch/>
      </xdr:blipFill>
      <xdr:spPr>
        <a:xfrm>
          <a:off x="0" y="0"/>
          <a:ext cx="27781250" cy="18412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193</xdr:row>
      <xdr:rowOff>0</xdr:rowOff>
    </xdr:from>
    <xdr:to>
      <xdr:col>1</xdr:col>
      <xdr:colOff>895350</xdr:colOff>
      <xdr:row>199</xdr:row>
      <xdr:rowOff>156219</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7395150"/>
          <a:ext cx="1504950" cy="1346844"/>
        </a:xfrm>
        <a:prstGeom prst="rect">
          <a:avLst/>
        </a:prstGeom>
      </xdr:spPr>
    </xdr:pic>
    <xdr:clientData/>
  </xdr:twoCellAnchor>
  <xdr:twoCellAnchor editAs="oneCell">
    <xdr:from>
      <xdr:col>3</xdr:col>
      <xdr:colOff>552450</xdr:colOff>
      <xdr:row>193</xdr:row>
      <xdr:rowOff>114301</xdr:rowOff>
    </xdr:from>
    <xdr:to>
      <xdr:col>5</xdr:col>
      <xdr:colOff>555625</xdr:colOff>
      <xdr:row>202</xdr:row>
      <xdr:rowOff>177477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90850" y="37509451"/>
          <a:ext cx="2422525" cy="18729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193</xdr:col>
      <xdr:colOff>107110</xdr:colOff>
      <xdr:row>31</xdr:row>
      <xdr:rowOff>83390</xdr:rowOff>
    </xdr:from>
    <xdr:to>
      <xdr:col>194</xdr:col>
      <xdr:colOff>416765</xdr:colOff>
      <xdr:row>38</xdr:row>
      <xdr:rowOff>26240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38804850" y="6305550"/>
          <a:ext cx="1057275" cy="919255"/>
        </a:xfrm>
        <a:prstGeom prst="rect">
          <a:avLst/>
        </a:prstGeom>
      </xdr:spPr>
    </xdr:pic>
    <xdr:clientData/>
  </xdr:twoCellAnchor>
  <xdr:twoCellAnchor editAs="oneCell">
    <xdr:from>
      <xdr:col>192</xdr:col>
      <xdr:colOff>371476</xdr:colOff>
      <xdr:row>14</xdr:row>
      <xdr:rowOff>57150</xdr:rowOff>
    </xdr:from>
    <xdr:to>
      <xdr:col>194</xdr:col>
      <xdr:colOff>494789</xdr:colOff>
      <xdr:row>27</xdr:row>
      <xdr:rowOff>9525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38180708" y="3053018"/>
          <a:ext cx="2038350" cy="13425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161926</xdr:colOff>
      <xdr:row>59</xdr:row>
      <xdr:rowOff>28576</xdr:rowOff>
    </xdr:from>
    <xdr:to>
      <xdr:col>1</xdr:col>
      <xdr:colOff>1273822</xdr:colOff>
      <xdr:row>63</xdr:row>
      <xdr:rowOff>180976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6" y="21116926"/>
          <a:ext cx="1111896" cy="914400"/>
        </a:xfrm>
        <a:prstGeom prst="rect">
          <a:avLst/>
        </a:prstGeom>
      </xdr:spPr>
    </xdr:pic>
    <xdr:clientData/>
  </xdr:twoCellAnchor>
  <xdr:twoCellAnchor editAs="oneCell">
    <xdr:from>
      <xdr:col>3</xdr:col>
      <xdr:colOff>600075</xdr:colOff>
      <xdr:row>58</xdr:row>
      <xdr:rowOff>171451</xdr:rowOff>
    </xdr:from>
    <xdr:to>
      <xdr:col>5</xdr:col>
      <xdr:colOff>466859</xdr:colOff>
      <xdr:row>65</xdr:row>
      <xdr:rowOff>76201</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96125" y="21069301"/>
          <a:ext cx="1590809" cy="1238250"/>
        </a:xfrm>
        <a:prstGeom prst="rect">
          <a:avLst/>
        </a:prstGeom>
      </xdr:spPr>
    </xdr:pic>
    <xdr:clientData/>
  </xdr:twoCellAnchor>
  <xdr:twoCellAnchor>
    <xdr:from>
      <xdr:col>2</xdr:col>
      <xdr:colOff>23811</xdr:colOff>
      <xdr:row>12</xdr:row>
      <xdr:rowOff>0</xdr:rowOff>
    </xdr:from>
    <xdr:to>
      <xdr:col>6</xdr:col>
      <xdr:colOff>1162049</xdr:colOff>
      <xdr:row>13</xdr:row>
      <xdr:rowOff>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9525</xdr:colOff>
      <xdr:row>21</xdr:row>
      <xdr:rowOff>9525</xdr:rowOff>
    </xdr:from>
    <xdr:to>
      <xdr:col>6</xdr:col>
      <xdr:colOff>1143000</xdr:colOff>
      <xdr:row>22</xdr:row>
      <xdr:rowOff>19050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4181474</xdr:colOff>
      <xdr:row>34</xdr:row>
      <xdr:rowOff>9525</xdr:rowOff>
    </xdr:from>
    <xdr:to>
      <xdr:col>7</xdr:col>
      <xdr:colOff>19049</xdr:colOff>
      <xdr:row>35</xdr:row>
      <xdr:rowOff>9525</xdr:rowOff>
    </xdr:to>
    <xdr:graphicFrame macro="">
      <xdr:nvGraphicFramePr>
        <xdr:cNvPr id="6" name="Chart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19049</xdr:colOff>
      <xdr:row>45</xdr:row>
      <xdr:rowOff>9525</xdr:rowOff>
    </xdr:from>
    <xdr:to>
      <xdr:col>6</xdr:col>
      <xdr:colOff>1162049</xdr:colOff>
      <xdr:row>45</xdr:row>
      <xdr:rowOff>2047875</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19049</xdr:colOff>
      <xdr:row>57</xdr:row>
      <xdr:rowOff>19050</xdr:rowOff>
    </xdr:from>
    <xdr:to>
      <xdr:col>6</xdr:col>
      <xdr:colOff>1162049</xdr:colOff>
      <xdr:row>58</xdr:row>
      <xdr:rowOff>19050</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61</xdr:col>
      <xdr:colOff>76200</xdr:colOff>
      <xdr:row>263</xdr:row>
      <xdr:rowOff>9525</xdr:rowOff>
    </xdr:from>
    <xdr:to>
      <xdr:col>68</xdr:col>
      <xdr:colOff>47625</xdr:colOff>
      <xdr:row>273</xdr:row>
      <xdr:rowOff>60969</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68600" y="45329475"/>
          <a:ext cx="1504950" cy="1823094"/>
        </a:xfrm>
        <a:prstGeom prst="rect">
          <a:avLst/>
        </a:prstGeom>
      </xdr:spPr>
    </xdr:pic>
    <xdr:clientData/>
  </xdr:twoCellAnchor>
  <xdr:twoCellAnchor editAs="oneCell">
    <xdr:from>
      <xdr:col>72</xdr:col>
      <xdr:colOff>104775</xdr:colOff>
      <xdr:row>260</xdr:row>
      <xdr:rowOff>1</xdr:rowOff>
    </xdr:from>
    <xdr:to>
      <xdr:col>83</xdr:col>
      <xdr:colOff>117475</xdr:colOff>
      <xdr:row>272</xdr:row>
      <xdr:rowOff>187002</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907000" y="44691301"/>
          <a:ext cx="2422525" cy="23968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43</xdr:row>
      <xdr:rowOff>85726</xdr:rowOff>
    </xdr:from>
    <xdr:to>
      <xdr:col>0</xdr:col>
      <xdr:colOff>1533525</xdr:colOff>
      <xdr:row>50</xdr:row>
      <xdr:rowOff>49444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858251"/>
          <a:ext cx="1476375" cy="1087668"/>
        </a:xfrm>
        <a:prstGeom prst="rect">
          <a:avLst/>
        </a:prstGeom>
      </xdr:spPr>
    </xdr:pic>
    <xdr:clientData/>
  </xdr:twoCellAnchor>
  <xdr:twoCellAnchor editAs="oneCell">
    <xdr:from>
      <xdr:col>0</xdr:col>
      <xdr:colOff>2571750</xdr:colOff>
      <xdr:row>40</xdr:row>
      <xdr:rowOff>104776</xdr:rowOff>
    </xdr:from>
    <xdr:to>
      <xdr:col>9</xdr:col>
      <xdr:colOff>19050</xdr:colOff>
      <xdr:row>49</xdr:row>
      <xdr:rowOff>167687</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71750" y="6153151"/>
          <a:ext cx="2047875" cy="1348786"/>
        </a:xfrm>
        <a:prstGeom prst="rect">
          <a:avLst/>
        </a:prstGeom>
      </xdr:spPr>
    </xdr:pic>
    <xdr:clientData/>
  </xdr:twoCellAnchor>
  <xdr:twoCellAnchor>
    <xdr:from>
      <xdr:col>2</xdr:col>
      <xdr:colOff>9525</xdr:colOff>
      <xdr:row>14</xdr:row>
      <xdr:rowOff>9526</xdr:rowOff>
    </xdr:from>
    <xdr:to>
      <xdr:col>33</xdr:col>
      <xdr:colOff>9525</xdr:colOff>
      <xdr:row>21</xdr:row>
      <xdr:rowOff>1</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3114675" y="4638676"/>
          <a:ext cx="8334375" cy="990600"/>
        </a:xfrm>
        <a:prstGeom prst="rect">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pPr algn="just"/>
          <a:r>
            <a:rPr lang="en-IN" sz="1100" b="1">
              <a:solidFill>
                <a:schemeClr val="lt1"/>
              </a:solidFill>
              <a:effectLst/>
              <a:latin typeface="+mn-lt"/>
              <a:ea typeface="+mn-ea"/>
              <a:cs typeface="+mn-cs"/>
            </a:rPr>
            <a:t>Abstract Report: The responses received from 189 students for 29 faculty members of the college. The overall rating of various academic aspects of faculty is excellent. Students are contented with the subject knowledge of almost all the teachers. On the other hand, students are little bit less contented with</a:t>
          </a:r>
          <a:r>
            <a:rPr lang="en-IN" sz="1100" b="1" baseline="0">
              <a:solidFill>
                <a:schemeClr val="lt1"/>
              </a:solidFill>
              <a:effectLst/>
              <a:latin typeface="+mn-lt"/>
              <a:ea typeface="+mn-ea"/>
              <a:cs typeface="+mn-cs"/>
            </a:rPr>
            <a:t> the</a:t>
          </a:r>
          <a:r>
            <a:rPr lang="en-IN" sz="1100" b="1">
              <a:solidFill>
                <a:schemeClr val="lt1"/>
              </a:solidFill>
              <a:effectLst/>
              <a:latin typeface="+mn-lt"/>
              <a:ea typeface="+mn-ea"/>
              <a:cs typeface="+mn-cs"/>
            </a:rPr>
            <a:t> Adequate</a:t>
          </a:r>
          <a:r>
            <a:rPr lang="en-IN" sz="1100" b="1" baseline="0">
              <a:solidFill>
                <a:schemeClr val="lt1"/>
              </a:solidFill>
              <a:effectLst/>
              <a:latin typeface="+mn-lt"/>
              <a:ea typeface="+mn-ea"/>
              <a:cs typeface="+mn-cs"/>
            </a:rPr>
            <a:t> coverage of course content by the teachers.</a:t>
          </a:r>
          <a:r>
            <a:rPr lang="en-IN" sz="1100" b="1" baseline="0">
              <a:latin typeface="+mn-lt"/>
            </a:rPr>
            <a:t> </a:t>
          </a:r>
          <a:endParaRPr lang="en-IN" sz="1100" b="1">
            <a:latin typeface="+mn-lt"/>
          </a:endParaRPr>
        </a:p>
      </xdr:txBody>
    </xdr:sp>
    <xdr:clientData/>
  </xdr:twoCellAnchor>
  <xdr:twoCellAnchor>
    <xdr:from>
      <xdr:col>0</xdr:col>
      <xdr:colOff>0</xdr:colOff>
      <xdr:row>13</xdr:row>
      <xdr:rowOff>9525</xdr:rowOff>
    </xdr:from>
    <xdr:to>
      <xdr:col>33</xdr:col>
      <xdr:colOff>9525</xdr:colOff>
      <xdr:row>14</xdr:row>
      <xdr:rowOff>0</xdr:rowOff>
    </xdr:to>
    <xdr:graphicFrame macro="">
      <xdr:nvGraphicFramePr>
        <xdr:cNvPr id="5" name="Chart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21</xdr:row>
      <xdr:rowOff>28575</xdr:rowOff>
    </xdr:from>
    <xdr:to>
      <xdr:col>33</xdr:col>
      <xdr:colOff>9525</xdr:colOff>
      <xdr:row>40</xdr:row>
      <xdr:rowOff>57150</xdr:rowOff>
    </xdr:to>
    <xdr:graphicFrame macro="">
      <xdr:nvGraphicFramePr>
        <xdr:cNvPr id="6" name="Chart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il%20Verma/Desktop/Student%20feedback%20report%20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Annexure-1"/>
      <sheetName val="Annexure-II"/>
      <sheetName val="Annexure-III"/>
      <sheetName val="Annexure-IV"/>
      <sheetName val="Annexure-V"/>
    </sheetNames>
    <sheetDataSet>
      <sheetData sheetId="0"/>
      <sheetData sheetId="1"/>
      <sheetData sheetId="2"/>
      <sheetData sheetId="3">
        <row r="7">
          <cell r="B7" t="str">
            <v>Class Rooms</v>
          </cell>
          <cell r="C7">
            <v>722</v>
          </cell>
        </row>
        <row r="8">
          <cell r="B8" t="str">
            <v>Furniture</v>
          </cell>
          <cell r="C8">
            <v>708</v>
          </cell>
        </row>
        <row r="9">
          <cell r="B9" t="str">
            <v>Adequacy and effectiveness of Teaching Aids used (LCD/OHP/White board/Smart board/Black-Gree Board)</v>
          </cell>
          <cell r="C9">
            <v>677</v>
          </cell>
        </row>
        <row r="10">
          <cell r="B10" t="str">
            <v>Utility of Seminar Hall to the Students</v>
          </cell>
          <cell r="C10">
            <v>675</v>
          </cell>
        </row>
        <row r="11">
          <cell r="B11" t="str">
            <v xml:space="preserve">Computer Lab/Laboratory </v>
          </cell>
          <cell r="C11">
            <v>705</v>
          </cell>
        </row>
        <row r="12">
          <cell r="B12" t="str">
            <v>Overall Rating</v>
          </cell>
          <cell r="C12">
            <v>732</v>
          </cell>
        </row>
        <row r="17">
          <cell r="B17" t="str">
            <v>Principal of the Institute</v>
          </cell>
          <cell r="C17">
            <v>783</v>
          </cell>
        </row>
        <row r="18">
          <cell r="B18" t="str">
            <v>Librarian</v>
          </cell>
          <cell r="C18">
            <v>785</v>
          </cell>
        </row>
        <row r="19">
          <cell r="B19" t="str">
            <v>Accounts Department</v>
          </cell>
          <cell r="C19">
            <v>762</v>
          </cell>
        </row>
        <row r="20">
          <cell r="B20" t="str">
            <v>Clerical Staff</v>
          </cell>
          <cell r="C20">
            <v>750</v>
          </cell>
        </row>
        <row r="21">
          <cell r="B21" t="str">
            <v>Overall Rating</v>
          </cell>
          <cell r="C21">
            <v>773</v>
          </cell>
        </row>
        <row r="26">
          <cell r="B26" t="str">
            <v>Quality of books offered in the Book Bank</v>
          </cell>
          <cell r="C26">
            <v>747</v>
          </cell>
        </row>
        <row r="27">
          <cell r="B27" t="str">
            <v>Adequacy of books for all subjects</v>
          </cell>
          <cell r="C27">
            <v>723</v>
          </cell>
        </row>
        <row r="28">
          <cell r="B28" t="str">
            <v>Availability of reference books</v>
          </cell>
          <cell r="C28">
            <v>741</v>
          </cell>
        </row>
        <row r="29">
          <cell r="B29" t="str">
            <v>Relevent books for syllabus</v>
          </cell>
          <cell r="C29">
            <v>741</v>
          </cell>
        </row>
        <row r="30">
          <cell r="B30" t="str">
            <v>Availability of journals</v>
          </cell>
          <cell r="C30">
            <v>718</v>
          </cell>
        </row>
        <row r="31">
          <cell r="B31" t="str">
            <v>Availability of books on advanced Topics</v>
          </cell>
          <cell r="C31">
            <v>711</v>
          </cell>
        </row>
        <row r="32">
          <cell r="B32" t="str">
            <v>Availability of News Papers</v>
          </cell>
          <cell r="C32">
            <v>759</v>
          </cell>
        </row>
        <row r="33">
          <cell r="B33" t="str">
            <v>Availability of Magazines</v>
          </cell>
          <cell r="C33">
            <v>726</v>
          </cell>
        </row>
        <row r="34">
          <cell r="B34" t="str">
            <v>Overall Rating</v>
          </cell>
          <cell r="C34">
            <v>753</v>
          </cell>
        </row>
        <row r="39">
          <cell r="B39" t="str">
            <v>Availability of snacks</v>
          </cell>
          <cell r="C39">
            <v>579</v>
          </cell>
        </row>
        <row r="40">
          <cell r="B40" t="str">
            <v>Price of eatables</v>
          </cell>
          <cell r="C40">
            <v>598</v>
          </cell>
        </row>
        <row r="41">
          <cell r="B41" t="str">
            <v>Quality of eatables</v>
          </cell>
          <cell r="C41">
            <v>615</v>
          </cell>
        </row>
        <row r="42">
          <cell r="B42" t="str">
            <v xml:space="preserve">Cleanliness and maintenance of the Canteen </v>
          </cell>
          <cell r="C42">
            <v>622</v>
          </cell>
        </row>
        <row r="43">
          <cell r="B43" t="str">
            <v>Standard of Services</v>
          </cell>
          <cell r="C43">
            <v>627</v>
          </cell>
        </row>
        <row r="44">
          <cell r="B44" t="str">
            <v>Hygiene and sanitation</v>
          </cell>
          <cell r="C44">
            <v>655</v>
          </cell>
        </row>
        <row r="45">
          <cell r="B45" t="str">
            <v>Overall Rating</v>
          </cell>
          <cell r="C45">
            <v>657</v>
          </cell>
        </row>
        <row r="50">
          <cell r="B50" t="str">
            <v>Classrooms</v>
          </cell>
          <cell r="C50">
            <v>728</v>
          </cell>
        </row>
        <row r="51">
          <cell r="B51" t="str">
            <v>Labs</v>
          </cell>
          <cell r="C51">
            <v>742</v>
          </cell>
        </row>
        <row r="52">
          <cell r="B52" t="str">
            <v>Library</v>
          </cell>
          <cell r="C52">
            <v>772</v>
          </cell>
        </row>
        <row r="53">
          <cell r="B53" t="str">
            <v>Corridors</v>
          </cell>
          <cell r="C53">
            <v>750</v>
          </cell>
        </row>
        <row r="54">
          <cell r="B54" t="str">
            <v>Toilets</v>
          </cell>
          <cell r="C54">
            <v>683</v>
          </cell>
        </row>
        <row r="55">
          <cell r="B55" t="str">
            <v>Drinking Water</v>
          </cell>
          <cell r="C55">
            <v>711</v>
          </cell>
        </row>
        <row r="56">
          <cell r="B56" t="str">
            <v>General area</v>
          </cell>
          <cell r="C56">
            <v>752</v>
          </cell>
        </row>
        <row r="57">
          <cell r="B57" t="str">
            <v>Overall Rating</v>
          </cell>
          <cell r="C57">
            <v>749</v>
          </cell>
        </row>
      </sheetData>
      <sheetData sheetId="4"/>
      <sheetData sheetId="5">
        <row r="5">
          <cell r="B5" t="str">
            <v>I</v>
          </cell>
          <cell r="C5" t="str">
            <v>II</v>
          </cell>
          <cell r="D5" t="str">
            <v>III</v>
          </cell>
          <cell r="E5" t="str">
            <v>IV</v>
          </cell>
          <cell r="F5" t="str">
            <v>V</v>
          </cell>
          <cell r="G5" t="str">
            <v>VI</v>
          </cell>
          <cell r="H5" t="str">
            <v>VII</v>
          </cell>
          <cell r="I5" t="str">
            <v>VIII</v>
          </cell>
          <cell r="J5" t="str">
            <v>IX</v>
          </cell>
          <cell r="K5" t="str">
            <v>X</v>
          </cell>
          <cell r="L5" t="str">
            <v>XI</v>
          </cell>
          <cell r="M5" t="str">
            <v>XII</v>
          </cell>
          <cell r="N5" t="str">
            <v>XIII</v>
          </cell>
          <cell r="O5" t="str">
            <v>XIV</v>
          </cell>
          <cell r="P5" t="str">
            <v>XV</v>
          </cell>
          <cell r="Q5" t="str">
            <v>XVI</v>
          </cell>
          <cell r="R5" t="str">
            <v>XVII</v>
          </cell>
          <cell r="S5" t="str">
            <v>XVIII</v>
          </cell>
          <cell r="T5" t="str">
            <v>XIX</v>
          </cell>
          <cell r="U5" t="str">
            <v>XX</v>
          </cell>
          <cell r="V5" t="str">
            <v>XXI</v>
          </cell>
          <cell r="W5" t="str">
            <v>XXII</v>
          </cell>
          <cell r="X5" t="str">
            <v>XXIII</v>
          </cell>
          <cell r="Y5" t="str">
            <v>XXIV</v>
          </cell>
          <cell r="Z5" t="str">
            <v>XXV</v>
          </cell>
          <cell r="AA5" t="str">
            <v>XXVI</v>
          </cell>
          <cell r="AB5" t="str">
            <v>XXVII</v>
          </cell>
          <cell r="AC5" t="str">
            <v>XXVIII</v>
          </cell>
          <cell r="AD5" t="str">
            <v>XXIX</v>
          </cell>
        </row>
        <row r="6">
          <cell r="A6" t="str">
            <v>Subject Knowledge</v>
          </cell>
          <cell r="B6">
            <v>122</v>
          </cell>
          <cell r="C6">
            <v>274</v>
          </cell>
          <cell r="D6">
            <v>111</v>
          </cell>
          <cell r="E6">
            <v>98</v>
          </cell>
          <cell r="F6">
            <v>36</v>
          </cell>
          <cell r="G6">
            <v>118</v>
          </cell>
          <cell r="H6">
            <v>70</v>
          </cell>
          <cell r="I6">
            <v>210</v>
          </cell>
          <cell r="J6">
            <v>144</v>
          </cell>
          <cell r="K6">
            <v>208</v>
          </cell>
          <cell r="L6">
            <v>185</v>
          </cell>
          <cell r="M6">
            <v>101</v>
          </cell>
          <cell r="N6">
            <v>229</v>
          </cell>
          <cell r="O6">
            <v>119</v>
          </cell>
          <cell r="P6">
            <v>132</v>
          </cell>
          <cell r="Q6">
            <v>111</v>
          </cell>
          <cell r="R6">
            <v>111</v>
          </cell>
          <cell r="S6">
            <v>25</v>
          </cell>
          <cell r="T6">
            <v>29</v>
          </cell>
          <cell r="U6">
            <v>57</v>
          </cell>
          <cell r="V6">
            <v>22</v>
          </cell>
          <cell r="W6">
            <v>18</v>
          </cell>
          <cell r="X6">
            <v>32</v>
          </cell>
          <cell r="Y6">
            <v>43</v>
          </cell>
          <cell r="Z6">
            <v>366</v>
          </cell>
          <cell r="AA6">
            <v>55</v>
          </cell>
          <cell r="AB6">
            <v>38</v>
          </cell>
          <cell r="AC6">
            <v>103</v>
          </cell>
          <cell r="AD6">
            <v>48</v>
          </cell>
        </row>
        <row r="7">
          <cell r="A7" t="str">
            <v>Adequacy of teaching methodology</v>
          </cell>
          <cell r="B7">
            <v>122</v>
          </cell>
          <cell r="C7">
            <v>258</v>
          </cell>
          <cell r="D7">
            <v>107</v>
          </cell>
          <cell r="E7">
            <v>94</v>
          </cell>
          <cell r="F7">
            <v>34</v>
          </cell>
          <cell r="G7">
            <v>109</v>
          </cell>
          <cell r="H7">
            <v>70</v>
          </cell>
          <cell r="I7">
            <v>203</v>
          </cell>
          <cell r="J7">
            <v>136</v>
          </cell>
          <cell r="K7">
            <v>204</v>
          </cell>
          <cell r="L7">
            <v>174</v>
          </cell>
          <cell r="M7">
            <v>98</v>
          </cell>
          <cell r="N7">
            <v>222</v>
          </cell>
          <cell r="O7">
            <v>119</v>
          </cell>
          <cell r="P7">
            <v>122</v>
          </cell>
          <cell r="Q7">
            <v>110</v>
          </cell>
          <cell r="R7">
            <v>103</v>
          </cell>
          <cell r="S7">
            <v>27</v>
          </cell>
          <cell r="T7">
            <v>27</v>
          </cell>
          <cell r="U7">
            <v>54</v>
          </cell>
          <cell r="V7">
            <v>19</v>
          </cell>
          <cell r="W7">
            <v>15</v>
          </cell>
          <cell r="X7">
            <v>29</v>
          </cell>
          <cell r="Y7">
            <v>42</v>
          </cell>
          <cell r="Z7">
            <v>347</v>
          </cell>
          <cell r="AA7">
            <v>55</v>
          </cell>
          <cell r="AB7">
            <v>34</v>
          </cell>
          <cell r="AC7">
            <v>100</v>
          </cell>
          <cell r="AD7">
            <v>45</v>
          </cell>
        </row>
        <row r="8">
          <cell r="A8" t="str">
            <v>Responsiveness of student queries</v>
          </cell>
          <cell r="B8">
            <v>124</v>
          </cell>
          <cell r="C8">
            <v>258</v>
          </cell>
          <cell r="D8">
            <v>106</v>
          </cell>
          <cell r="E8">
            <v>93</v>
          </cell>
          <cell r="F8">
            <v>32</v>
          </cell>
          <cell r="G8">
            <v>110</v>
          </cell>
          <cell r="H8">
            <v>67</v>
          </cell>
          <cell r="I8">
            <v>195</v>
          </cell>
          <cell r="J8">
            <v>140</v>
          </cell>
          <cell r="K8">
            <v>200</v>
          </cell>
          <cell r="L8">
            <v>173</v>
          </cell>
          <cell r="M8">
            <v>94</v>
          </cell>
          <cell r="N8">
            <v>217</v>
          </cell>
          <cell r="O8">
            <v>115</v>
          </cell>
          <cell r="P8">
            <v>130</v>
          </cell>
          <cell r="Q8">
            <v>105</v>
          </cell>
          <cell r="R8">
            <v>99</v>
          </cell>
          <cell r="S8">
            <v>27</v>
          </cell>
          <cell r="T8">
            <v>29</v>
          </cell>
          <cell r="U8">
            <v>51</v>
          </cell>
          <cell r="V8">
            <v>21</v>
          </cell>
          <cell r="W8">
            <v>15</v>
          </cell>
          <cell r="X8">
            <v>32</v>
          </cell>
          <cell r="Y8">
            <v>43</v>
          </cell>
          <cell r="Z8">
            <v>340</v>
          </cell>
          <cell r="AA8">
            <v>54</v>
          </cell>
          <cell r="AB8">
            <v>37</v>
          </cell>
          <cell r="AC8">
            <v>99</v>
          </cell>
          <cell r="AD8">
            <v>48</v>
          </cell>
        </row>
        <row r="9">
          <cell r="A9" t="str">
            <v>Adequate coverage of course content</v>
          </cell>
          <cell r="B9">
            <v>119</v>
          </cell>
          <cell r="C9">
            <v>258</v>
          </cell>
          <cell r="D9">
            <v>100</v>
          </cell>
          <cell r="E9">
            <v>94</v>
          </cell>
          <cell r="F9">
            <v>36</v>
          </cell>
          <cell r="G9">
            <v>113</v>
          </cell>
          <cell r="H9">
            <v>71</v>
          </cell>
          <cell r="I9">
            <v>199</v>
          </cell>
          <cell r="J9">
            <v>133</v>
          </cell>
          <cell r="K9">
            <v>197</v>
          </cell>
          <cell r="L9">
            <v>175</v>
          </cell>
          <cell r="M9">
            <v>97</v>
          </cell>
          <cell r="N9">
            <v>211</v>
          </cell>
          <cell r="O9">
            <v>117</v>
          </cell>
          <cell r="P9">
            <v>124</v>
          </cell>
          <cell r="Q9">
            <v>99</v>
          </cell>
          <cell r="R9">
            <v>110</v>
          </cell>
          <cell r="S9">
            <v>25</v>
          </cell>
          <cell r="T9">
            <v>29</v>
          </cell>
          <cell r="U9">
            <v>50</v>
          </cell>
          <cell r="V9">
            <v>18</v>
          </cell>
          <cell r="W9">
            <v>14</v>
          </cell>
          <cell r="X9">
            <v>32</v>
          </cell>
          <cell r="Y9">
            <v>40</v>
          </cell>
          <cell r="Z9">
            <v>341</v>
          </cell>
          <cell r="AA9">
            <v>56</v>
          </cell>
          <cell r="AB9">
            <v>35</v>
          </cell>
          <cell r="AC9">
            <v>98</v>
          </cell>
          <cell r="AD9">
            <v>45</v>
          </cell>
        </row>
        <row r="10">
          <cell r="A10" t="str">
            <v>Regularity &amp; Punctuality</v>
          </cell>
          <cell r="B10">
            <v>130</v>
          </cell>
          <cell r="C10">
            <v>271</v>
          </cell>
          <cell r="D10">
            <v>96</v>
          </cell>
          <cell r="E10">
            <v>99</v>
          </cell>
          <cell r="F10">
            <v>33</v>
          </cell>
          <cell r="G10">
            <v>115</v>
          </cell>
          <cell r="H10">
            <v>69</v>
          </cell>
          <cell r="I10">
            <v>200</v>
          </cell>
          <cell r="J10">
            <v>137</v>
          </cell>
          <cell r="K10">
            <v>201</v>
          </cell>
          <cell r="L10">
            <v>184</v>
          </cell>
          <cell r="M10">
            <v>98</v>
          </cell>
          <cell r="N10">
            <v>220</v>
          </cell>
          <cell r="O10">
            <v>121</v>
          </cell>
          <cell r="P10">
            <v>134</v>
          </cell>
          <cell r="Q10">
            <v>108</v>
          </cell>
          <cell r="R10">
            <v>106</v>
          </cell>
          <cell r="S10">
            <v>26</v>
          </cell>
          <cell r="T10">
            <v>29</v>
          </cell>
          <cell r="U10">
            <v>48</v>
          </cell>
          <cell r="V10">
            <v>19</v>
          </cell>
          <cell r="W10">
            <v>17</v>
          </cell>
          <cell r="X10">
            <v>32</v>
          </cell>
          <cell r="Y10">
            <v>42</v>
          </cell>
          <cell r="Z10">
            <v>356</v>
          </cell>
          <cell r="AA10">
            <v>56</v>
          </cell>
          <cell r="AB10">
            <v>38</v>
          </cell>
          <cell r="AC10">
            <v>106</v>
          </cell>
          <cell r="AD10">
            <v>47</v>
          </cell>
        </row>
        <row r="16">
          <cell r="A16" t="str">
            <v>Subject Knowledge</v>
          </cell>
          <cell r="B16">
            <v>3215</v>
          </cell>
        </row>
        <row r="17">
          <cell r="A17" t="str">
            <v>Adequacy of teaching methodology</v>
          </cell>
          <cell r="B17">
            <v>3079</v>
          </cell>
        </row>
        <row r="18">
          <cell r="A18" t="str">
            <v>Responsiveness of student queries</v>
          </cell>
          <cell r="B18">
            <v>3054</v>
          </cell>
        </row>
        <row r="19">
          <cell r="A19" t="str">
            <v>Adequate coverage of course content</v>
          </cell>
          <cell r="B19">
            <v>3036</v>
          </cell>
        </row>
        <row r="20">
          <cell r="A20" t="str">
            <v>Regularity &amp; Punctuality</v>
          </cell>
          <cell r="B20">
            <v>3138</v>
          </cell>
        </row>
        <row r="21">
          <cell r="A21" t="str">
            <v>Overall Rating</v>
          </cell>
          <cell r="B21">
            <v>3072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42" zoomScaleNormal="42" workbookViewId="0">
      <selection activeCell="AP54" sqref="AP54"/>
    </sheetView>
  </sheetViews>
  <sheetFormatPr defaultRowHeight="15"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8"/>
  <sheetViews>
    <sheetView topLeftCell="A186" workbookViewId="0">
      <selection activeCell="D225" sqref="D225"/>
    </sheetView>
  </sheetViews>
  <sheetFormatPr defaultRowHeight="15" x14ac:dyDescent="0.25"/>
  <cols>
    <col min="1" max="1" width="9.140625" style="6"/>
    <col min="2" max="2" width="19.85546875" bestFit="1" customWidth="1"/>
    <col min="3" max="3" width="7.5703125" bestFit="1" customWidth="1"/>
    <col min="4" max="4" width="22.5703125" customWidth="1"/>
    <col min="5" max="5" width="13.7109375" customWidth="1"/>
    <col min="6" max="6" width="21.28515625" customWidth="1"/>
  </cols>
  <sheetData>
    <row r="1" spans="1:6" ht="18.75" x14ac:dyDescent="0.25">
      <c r="A1" s="125" t="s">
        <v>0</v>
      </c>
      <c r="B1" s="125"/>
      <c r="C1" s="125"/>
      <c r="D1" s="125"/>
      <c r="E1" s="125"/>
      <c r="F1" s="125"/>
    </row>
    <row r="2" spans="1:6" x14ac:dyDescent="0.25">
      <c r="A2" s="126" t="s">
        <v>1</v>
      </c>
      <c r="B2" s="126"/>
      <c r="C2" s="126"/>
      <c r="D2" s="126"/>
      <c r="E2" s="126"/>
      <c r="F2" s="126"/>
    </row>
    <row r="3" spans="1:6" ht="21" customHeight="1" x14ac:dyDescent="0.25">
      <c r="A3" s="126"/>
      <c r="B3" s="126"/>
      <c r="C3" s="126"/>
      <c r="D3" s="126"/>
      <c r="E3" s="126"/>
      <c r="F3" s="126"/>
    </row>
    <row r="4" spans="1:6" ht="21" customHeight="1" x14ac:dyDescent="0.25">
      <c r="A4" s="127"/>
      <c r="B4" s="127"/>
      <c r="C4" s="127"/>
      <c r="D4" s="127"/>
      <c r="E4" s="127"/>
      <c r="F4" s="127"/>
    </row>
    <row r="5" spans="1:6" s="3" customFormat="1" ht="26.25" x14ac:dyDescent="0.25">
      <c r="A5" s="1" t="s">
        <v>2</v>
      </c>
      <c r="B5" s="2" t="s">
        <v>3</v>
      </c>
      <c r="C5" s="2" t="s">
        <v>4</v>
      </c>
      <c r="D5" s="2" t="s">
        <v>5</v>
      </c>
      <c r="E5" s="2" t="s">
        <v>6</v>
      </c>
      <c r="F5" s="2" t="s">
        <v>7</v>
      </c>
    </row>
    <row r="6" spans="1:6" x14ac:dyDescent="0.25">
      <c r="A6" s="4">
        <v>1</v>
      </c>
      <c r="B6" s="5" t="s">
        <v>8</v>
      </c>
      <c r="C6" s="5" t="s">
        <v>9</v>
      </c>
      <c r="D6" s="5" t="s">
        <v>10</v>
      </c>
      <c r="E6" s="5" t="s">
        <v>11</v>
      </c>
      <c r="F6" s="5">
        <v>248</v>
      </c>
    </row>
    <row r="7" spans="1:6" x14ac:dyDescent="0.25">
      <c r="A7" s="4">
        <v>2</v>
      </c>
      <c r="B7" s="5" t="s">
        <v>12</v>
      </c>
      <c r="C7" s="5" t="s">
        <v>13</v>
      </c>
      <c r="D7" s="5" t="s">
        <v>14</v>
      </c>
      <c r="E7" s="5" t="s">
        <v>15</v>
      </c>
      <c r="F7" s="5" t="s">
        <v>16</v>
      </c>
    </row>
    <row r="8" spans="1:6" x14ac:dyDescent="0.25">
      <c r="A8" s="4">
        <v>3</v>
      </c>
      <c r="B8" s="5" t="s">
        <v>17</v>
      </c>
      <c r="C8" s="5" t="s">
        <v>18</v>
      </c>
      <c r="D8" s="5" t="s">
        <v>14</v>
      </c>
      <c r="E8" s="5" t="s">
        <v>11</v>
      </c>
      <c r="F8" s="5" t="s">
        <v>19</v>
      </c>
    </row>
    <row r="9" spans="1:6" x14ac:dyDescent="0.25">
      <c r="A9" s="4">
        <v>4</v>
      </c>
      <c r="B9" s="5" t="s">
        <v>20</v>
      </c>
      <c r="C9" s="5" t="s">
        <v>18</v>
      </c>
      <c r="D9" s="5" t="s">
        <v>14</v>
      </c>
      <c r="E9" s="5" t="s">
        <v>11</v>
      </c>
      <c r="F9" s="5" t="s">
        <v>21</v>
      </c>
    </row>
    <row r="10" spans="1:6" x14ac:dyDescent="0.25">
      <c r="A10" s="4">
        <v>5</v>
      </c>
      <c r="B10" s="5" t="s">
        <v>22</v>
      </c>
      <c r="C10" s="5" t="s">
        <v>13</v>
      </c>
      <c r="D10" s="5" t="s">
        <v>14</v>
      </c>
      <c r="E10" s="5" t="s">
        <v>23</v>
      </c>
      <c r="F10" s="5" t="s">
        <v>24</v>
      </c>
    </row>
    <row r="11" spans="1:6" x14ac:dyDescent="0.25">
      <c r="A11" s="4">
        <v>6</v>
      </c>
      <c r="B11" s="5" t="s">
        <v>25</v>
      </c>
      <c r="C11" s="5" t="s">
        <v>18</v>
      </c>
      <c r="D11" s="5" t="s">
        <v>14</v>
      </c>
      <c r="E11" s="5" t="s">
        <v>26</v>
      </c>
      <c r="F11" s="5" t="s">
        <v>27</v>
      </c>
    </row>
    <row r="12" spans="1:6" x14ac:dyDescent="0.25">
      <c r="A12" s="4">
        <v>7</v>
      </c>
      <c r="B12" s="5" t="s">
        <v>28</v>
      </c>
      <c r="C12" s="5" t="s">
        <v>18</v>
      </c>
      <c r="D12" s="5" t="s">
        <v>14</v>
      </c>
      <c r="E12" s="5" t="s">
        <v>15</v>
      </c>
      <c r="F12" s="5" t="s">
        <v>29</v>
      </c>
    </row>
    <row r="13" spans="1:6" x14ac:dyDescent="0.25">
      <c r="A13" s="4">
        <v>8</v>
      </c>
      <c r="B13" s="5" t="s">
        <v>30</v>
      </c>
      <c r="C13" s="5" t="s">
        <v>13</v>
      </c>
      <c r="D13" s="5" t="s">
        <v>14</v>
      </c>
      <c r="E13" s="5" t="s">
        <v>23</v>
      </c>
      <c r="F13" s="5" t="s">
        <v>31</v>
      </c>
    </row>
    <row r="14" spans="1:6" x14ac:dyDescent="0.25">
      <c r="A14" s="4">
        <v>9</v>
      </c>
      <c r="B14" s="5" t="s">
        <v>32</v>
      </c>
      <c r="C14" s="5" t="s">
        <v>13</v>
      </c>
      <c r="D14" s="5" t="s">
        <v>14</v>
      </c>
      <c r="E14" s="5" t="s">
        <v>11</v>
      </c>
      <c r="F14" s="5" t="s">
        <v>33</v>
      </c>
    </row>
    <row r="15" spans="1:6" x14ac:dyDescent="0.25">
      <c r="A15" s="4">
        <v>10</v>
      </c>
      <c r="B15" s="5" t="s">
        <v>34</v>
      </c>
      <c r="C15" s="5" t="s">
        <v>13</v>
      </c>
      <c r="D15" s="5" t="s">
        <v>14</v>
      </c>
      <c r="E15" s="5" t="s">
        <v>11</v>
      </c>
      <c r="F15" s="5" t="s">
        <v>35</v>
      </c>
    </row>
    <row r="16" spans="1:6" x14ac:dyDescent="0.25">
      <c r="A16" s="4">
        <v>11</v>
      </c>
      <c r="B16" s="5" t="s">
        <v>36</v>
      </c>
      <c r="C16" s="5" t="s">
        <v>13</v>
      </c>
      <c r="D16" s="5" t="s">
        <v>14</v>
      </c>
      <c r="E16" s="5" t="s">
        <v>23</v>
      </c>
      <c r="F16" s="5" t="s">
        <v>37</v>
      </c>
    </row>
    <row r="17" spans="1:6" x14ac:dyDescent="0.25">
      <c r="A17" s="4">
        <v>12</v>
      </c>
      <c r="B17" s="5" t="s">
        <v>38</v>
      </c>
      <c r="C17" s="5" t="s">
        <v>18</v>
      </c>
      <c r="D17" s="5" t="s">
        <v>14</v>
      </c>
      <c r="E17" s="5" t="s">
        <v>39</v>
      </c>
      <c r="F17" s="5" t="s">
        <v>40</v>
      </c>
    </row>
    <row r="18" spans="1:6" x14ac:dyDescent="0.25">
      <c r="A18" s="4">
        <v>13</v>
      </c>
      <c r="B18" s="5" t="s">
        <v>41</v>
      </c>
      <c r="C18" s="5" t="s">
        <v>18</v>
      </c>
      <c r="D18" s="5" t="s">
        <v>10</v>
      </c>
      <c r="E18" s="5" t="s">
        <v>11</v>
      </c>
      <c r="F18" s="5" t="s">
        <v>42</v>
      </c>
    </row>
    <row r="19" spans="1:6" x14ac:dyDescent="0.25">
      <c r="A19" s="4">
        <v>14</v>
      </c>
      <c r="B19" s="5" t="s">
        <v>43</v>
      </c>
      <c r="C19" s="5" t="s">
        <v>18</v>
      </c>
      <c r="D19" s="5" t="s">
        <v>14</v>
      </c>
      <c r="E19" s="5" t="s">
        <v>15</v>
      </c>
      <c r="F19" s="5" t="s">
        <v>44</v>
      </c>
    </row>
    <row r="20" spans="1:6" x14ac:dyDescent="0.25">
      <c r="A20" s="4">
        <v>15</v>
      </c>
      <c r="B20" s="5" t="s">
        <v>45</v>
      </c>
      <c r="C20" s="5" t="s">
        <v>18</v>
      </c>
      <c r="D20" s="5" t="s">
        <v>14</v>
      </c>
      <c r="E20" s="5" t="s">
        <v>11</v>
      </c>
      <c r="F20" s="5" t="s">
        <v>46</v>
      </c>
    </row>
    <row r="21" spans="1:6" x14ac:dyDescent="0.25">
      <c r="A21" s="4">
        <v>16</v>
      </c>
      <c r="B21" s="5" t="s">
        <v>47</v>
      </c>
      <c r="C21" s="5" t="s">
        <v>13</v>
      </c>
      <c r="D21" s="5" t="s">
        <v>14</v>
      </c>
      <c r="E21" s="5" t="s">
        <v>11</v>
      </c>
      <c r="F21" s="5" t="s">
        <v>48</v>
      </c>
    </row>
    <row r="22" spans="1:6" x14ac:dyDescent="0.25">
      <c r="A22" s="4">
        <v>17</v>
      </c>
      <c r="B22" s="5" t="s">
        <v>49</v>
      </c>
      <c r="C22" s="5" t="s">
        <v>18</v>
      </c>
      <c r="D22" s="5" t="s">
        <v>14</v>
      </c>
      <c r="E22" s="5" t="s">
        <v>15</v>
      </c>
      <c r="F22" s="5" t="s">
        <v>50</v>
      </c>
    </row>
    <row r="23" spans="1:6" x14ac:dyDescent="0.25">
      <c r="A23" s="4">
        <v>18</v>
      </c>
      <c r="B23" s="5" t="s">
        <v>51</v>
      </c>
      <c r="C23" s="5" t="s">
        <v>13</v>
      </c>
      <c r="D23" s="5" t="s">
        <v>14</v>
      </c>
      <c r="E23" s="5" t="s">
        <v>23</v>
      </c>
      <c r="F23" s="5" t="s">
        <v>52</v>
      </c>
    </row>
    <row r="24" spans="1:6" x14ac:dyDescent="0.25">
      <c r="A24" s="4">
        <v>19</v>
      </c>
      <c r="B24" s="5" t="s">
        <v>53</v>
      </c>
      <c r="C24" s="5" t="s">
        <v>18</v>
      </c>
      <c r="D24" s="5" t="s">
        <v>14</v>
      </c>
      <c r="E24" s="5" t="s">
        <v>15</v>
      </c>
      <c r="F24" s="5" t="s">
        <v>54</v>
      </c>
    </row>
    <row r="25" spans="1:6" x14ac:dyDescent="0.25">
      <c r="A25" s="4">
        <v>20</v>
      </c>
      <c r="B25" s="5" t="s">
        <v>55</v>
      </c>
      <c r="C25" s="5" t="s">
        <v>18</v>
      </c>
      <c r="D25" s="5" t="s">
        <v>14</v>
      </c>
      <c r="E25" s="5" t="s">
        <v>23</v>
      </c>
      <c r="F25" s="5" t="s">
        <v>56</v>
      </c>
    </row>
    <row r="26" spans="1:6" x14ac:dyDescent="0.25">
      <c r="A26" s="4">
        <v>21</v>
      </c>
      <c r="B26" s="5" t="s">
        <v>57</v>
      </c>
      <c r="C26" s="5" t="s">
        <v>58</v>
      </c>
      <c r="D26" s="5" t="s">
        <v>10</v>
      </c>
      <c r="E26" s="5" t="s">
        <v>11</v>
      </c>
      <c r="F26" s="5" t="s">
        <v>59</v>
      </c>
    </row>
    <row r="27" spans="1:6" x14ac:dyDescent="0.25">
      <c r="A27" s="4">
        <v>22</v>
      </c>
      <c r="B27" s="5" t="s">
        <v>60</v>
      </c>
      <c r="C27" s="5" t="s">
        <v>18</v>
      </c>
      <c r="D27" s="5" t="s">
        <v>14</v>
      </c>
      <c r="E27" s="5" t="s">
        <v>23</v>
      </c>
      <c r="F27" s="5" t="s">
        <v>61</v>
      </c>
    </row>
    <row r="28" spans="1:6" x14ac:dyDescent="0.25">
      <c r="A28" s="4">
        <v>23</v>
      </c>
      <c r="B28" s="5" t="s">
        <v>62</v>
      </c>
      <c r="C28" s="5" t="s">
        <v>18</v>
      </c>
      <c r="D28" s="5" t="s">
        <v>14</v>
      </c>
      <c r="E28" s="5" t="s">
        <v>11</v>
      </c>
      <c r="F28" s="5" t="s">
        <v>63</v>
      </c>
    </row>
    <row r="29" spans="1:6" x14ac:dyDescent="0.25">
      <c r="A29" s="4">
        <v>24</v>
      </c>
      <c r="B29" s="5" t="s">
        <v>64</v>
      </c>
      <c r="C29" s="5" t="s">
        <v>18</v>
      </c>
      <c r="D29" s="5" t="s">
        <v>14</v>
      </c>
      <c r="E29" s="5" t="s">
        <v>23</v>
      </c>
      <c r="F29" s="5" t="s">
        <v>65</v>
      </c>
    </row>
    <row r="30" spans="1:6" x14ac:dyDescent="0.25">
      <c r="A30" s="4">
        <v>25</v>
      </c>
      <c r="B30" s="5" t="s">
        <v>66</v>
      </c>
      <c r="C30" s="5" t="s">
        <v>13</v>
      </c>
      <c r="D30" s="5" t="s">
        <v>14</v>
      </c>
      <c r="E30" s="5" t="s">
        <v>15</v>
      </c>
      <c r="F30" s="5" t="s">
        <v>67</v>
      </c>
    </row>
    <row r="31" spans="1:6" x14ac:dyDescent="0.25">
      <c r="A31" s="4">
        <v>26</v>
      </c>
      <c r="B31" s="5" t="s">
        <v>68</v>
      </c>
      <c r="C31" s="5" t="s">
        <v>9</v>
      </c>
      <c r="D31" s="5" t="s">
        <v>10</v>
      </c>
      <c r="E31" s="5" t="s">
        <v>11</v>
      </c>
      <c r="F31" s="5">
        <v>250</v>
      </c>
    </row>
    <row r="32" spans="1:6" x14ac:dyDescent="0.25">
      <c r="A32" s="4">
        <v>27</v>
      </c>
      <c r="B32" s="5" t="s">
        <v>69</v>
      </c>
      <c r="C32" s="5" t="s">
        <v>9</v>
      </c>
      <c r="D32" s="5" t="s">
        <v>10</v>
      </c>
      <c r="E32" s="5" t="s">
        <v>11</v>
      </c>
      <c r="F32" s="5">
        <v>245</v>
      </c>
    </row>
    <row r="33" spans="1:6" x14ac:dyDescent="0.25">
      <c r="A33" s="4">
        <v>28</v>
      </c>
      <c r="B33" s="5" t="s">
        <v>70</v>
      </c>
      <c r="C33" s="5" t="s">
        <v>13</v>
      </c>
      <c r="D33" s="5" t="s">
        <v>14</v>
      </c>
      <c r="E33" s="5" t="s">
        <v>23</v>
      </c>
      <c r="F33" s="5" t="s">
        <v>71</v>
      </c>
    </row>
    <row r="34" spans="1:6" x14ac:dyDescent="0.25">
      <c r="A34" s="4">
        <v>29</v>
      </c>
      <c r="B34" s="5" t="s">
        <v>72</v>
      </c>
      <c r="C34" s="5" t="s">
        <v>9</v>
      </c>
      <c r="D34" s="5" t="s">
        <v>10</v>
      </c>
      <c r="E34" s="5" t="s">
        <v>11</v>
      </c>
      <c r="F34" s="5">
        <v>247</v>
      </c>
    </row>
    <row r="35" spans="1:6" x14ac:dyDescent="0.25">
      <c r="A35" s="4">
        <v>30</v>
      </c>
      <c r="B35" s="5" t="s">
        <v>73</v>
      </c>
      <c r="C35" s="5" t="s">
        <v>18</v>
      </c>
      <c r="D35" s="5" t="s">
        <v>14</v>
      </c>
      <c r="E35" s="5" t="s">
        <v>11</v>
      </c>
      <c r="F35" s="5" t="s">
        <v>74</v>
      </c>
    </row>
    <row r="36" spans="1:6" x14ac:dyDescent="0.25">
      <c r="A36" s="4">
        <v>31</v>
      </c>
      <c r="B36" s="5" t="s">
        <v>75</v>
      </c>
      <c r="C36" s="5" t="s">
        <v>18</v>
      </c>
      <c r="D36" s="5" t="s">
        <v>14</v>
      </c>
      <c r="E36" s="5" t="s">
        <v>23</v>
      </c>
      <c r="F36" s="5" t="s">
        <v>76</v>
      </c>
    </row>
    <row r="37" spans="1:6" x14ac:dyDescent="0.25">
      <c r="A37" s="4">
        <v>32</v>
      </c>
      <c r="B37" s="5" t="s">
        <v>77</v>
      </c>
      <c r="C37" s="5" t="s">
        <v>13</v>
      </c>
      <c r="D37" s="5" t="s">
        <v>14</v>
      </c>
      <c r="E37" s="5" t="s">
        <v>11</v>
      </c>
      <c r="F37" s="5" t="s">
        <v>78</v>
      </c>
    </row>
    <row r="38" spans="1:6" x14ac:dyDescent="0.25">
      <c r="A38" s="4">
        <v>33</v>
      </c>
      <c r="B38" s="5" t="s">
        <v>28</v>
      </c>
      <c r="C38" s="5" t="s">
        <v>58</v>
      </c>
      <c r="D38" s="5" t="s">
        <v>10</v>
      </c>
      <c r="E38" s="5" t="s">
        <v>26</v>
      </c>
      <c r="F38" s="5" t="s">
        <v>79</v>
      </c>
    </row>
    <row r="39" spans="1:6" x14ac:dyDescent="0.25">
      <c r="A39" s="4">
        <v>34</v>
      </c>
      <c r="B39" s="5" t="s">
        <v>80</v>
      </c>
      <c r="C39" s="5" t="s">
        <v>13</v>
      </c>
      <c r="D39" s="5" t="s">
        <v>14</v>
      </c>
      <c r="E39" s="5" t="s">
        <v>23</v>
      </c>
      <c r="F39" s="5" t="s">
        <v>81</v>
      </c>
    </row>
    <row r="40" spans="1:6" x14ac:dyDescent="0.25">
      <c r="A40" s="4">
        <v>35</v>
      </c>
      <c r="B40" s="5" t="s">
        <v>82</v>
      </c>
      <c r="C40" s="5" t="s">
        <v>18</v>
      </c>
      <c r="D40" s="5" t="s">
        <v>14</v>
      </c>
      <c r="E40" s="5" t="s">
        <v>11</v>
      </c>
      <c r="F40" s="5" t="s">
        <v>83</v>
      </c>
    </row>
    <row r="41" spans="1:6" x14ac:dyDescent="0.25">
      <c r="A41" s="4">
        <v>36</v>
      </c>
      <c r="B41" s="5" t="s">
        <v>84</v>
      </c>
      <c r="C41" s="5" t="s">
        <v>13</v>
      </c>
      <c r="D41" s="5" t="s">
        <v>14</v>
      </c>
      <c r="E41" s="5" t="s">
        <v>23</v>
      </c>
      <c r="F41" s="5" t="s">
        <v>85</v>
      </c>
    </row>
    <row r="42" spans="1:6" x14ac:dyDescent="0.25">
      <c r="A42" s="4">
        <v>37</v>
      </c>
      <c r="B42" s="5" t="s">
        <v>34</v>
      </c>
      <c r="C42" s="5" t="s">
        <v>13</v>
      </c>
      <c r="D42" s="5" t="s">
        <v>14</v>
      </c>
      <c r="E42" s="5" t="s">
        <v>23</v>
      </c>
      <c r="F42" s="5" t="s">
        <v>86</v>
      </c>
    </row>
    <row r="43" spans="1:6" x14ac:dyDescent="0.25">
      <c r="A43" s="4">
        <v>38</v>
      </c>
      <c r="B43" s="5" t="s">
        <v>87</v>
      </c>
      <c r="C43" s="5" t="s">
        <v>9</v>
      </c>
      <c r="D43" s="5" t="s">
        <v>10</v>
      </c>
      <c r="E43" s="5" t="s">
        <v>11</v>
      </c>
      <c r="F43" s="5">
        <v>235</v>
      </c>
    </row>
    <row r="44" spans="1:6" x14ac:dyDescent="0.25">
      <c r="A44" s="4">
        <v>39</v>
      </c>
      <c r="B44" s="5" t="s">
        <v>88</v>
      </c>
      <c r="C44" s="5" t="s">
        <v>13</v>
      </c>
      <c r="D44" s="5" t="s">
        <v>14</v>
      </c>
      <c r="E44" s="5" t="s">
        <v>23</v>
      </c>
      <c r="F44" s="5" t="s">
        <v>89</v>
      </c>
    </row>
    <row r="45" spans="1:6" x14ac:dyDescent="0.25">
      <c r="A45" s="4">
        <v>40</v>
      </c>
      <c r="B45" s="5" t="s">
        <v>90</v>
      </c>
      <c r="C45" s="5" t="s">
        <v>13</v>
      </c>
      <c r="D45" s="5" t="s">
        <v>14</v>
      </c>
      <c r="E45" s="5" t="s">
        <v>11</v>
      </c>
      <c r="F45" s="5" t="s">
        <v>91</v>
      </c>
    </row>
    <row r="46" spans="1:6" x14ac:dyDescent="0.25">
      <c r="A46" s="4">
        <v>41</v>
      </c>
      <c r="B46" s="5" t="s">
        <v>92</v>
      </c>
      <c r="C46" s="5" t="s">
        <v>18</v>
      </c>
      <c r="D46" s="5" t="s">
        <v>14</v>
      </c>
      <c r="E46" s="5" t="s">
        <v>23</v>
      </c>
      <c r="F46" s="5" t="s">
        <v>93</v>
      </c>
    </row>
    <row r="47" spans="1:6" x14ac:dyDescent="0.25">
      <c r="A47" s="4">
        <v>42</v>
      </c>
      <c r="B47" s="5" t="s">
        <v>94</v>
      </c>
      <c r="C47" s="5" t="s">
        <v>95</v>
      </c>
      <c r="D47" s="5" t="s">
        <v>10</v>
      </c>
      <c r="E47" s="5" t="s">
        <v>26</v>
      </c>
      <c r="F47" s="5" t="s">
        <v>96</v>
      </c>
    </row>
    <row r="48" spans="1:6" x14ac:dyDescent="0.25">
      <c r="A48" s="4">
        <v>43</v>
      </c>
      <c r="B48" s="5" t="s">
        <v>97</v>
      </c>
      <c r="C48" s="5" t="s">
        <v>95</v>
      </c>
      <c r="D48" s="5" t="s">
        <v>10</v>
      </c>
      <c r="E48" s="5" t="s">
        <v>26</v>
      </c>
      <c r="F48" s="5" t="s">
        <v>98</v>
      </c>
    </row>
    <row r="49" spans="1:6" x14ac:dyDescent="0.25">
      <c r="A49" s="4">
        <v>44</v>
      </c>
      <c r="B49" s="5" t="s">
        <v>99</v>
      </c>
      <c r="C49" s="5" t="s">
        <v>100</v>
      </c>
      <c r="D49" s="5" t="s">
        <v>14</v>
      </c>
      <c r="E49" s="5" t="s">
        <v>11</v>
      </c>
      <c r="F49" s="5" t="s">
        <v>101</v>
      </c>
    </row>
    <row r="50" spans="1:6" x14ac:dyDescent="0.25">
      <c r="A50" s="4">
        <v>45</v>
      </c>
      <c r="B50" s="5" t="s">
        <v>102</v>
      </c>
      <c r="C50" s="5" t="s">
        <v>18</v>
      </c>
      <c r="D50" s="5" t="s">
        <v>14</v>
      </c>
      <c r="E50" s="5" t="s">
        <v>23</v>
      </c>
      <c r="F50" s="5" t="s">
        <v>103</v>
      </c>
    </row>
    <row r="51" spans="1:6" x14ac:dyDescent="0.25">
      <c r="A51" s="4">
        <v>46</v>
      </c>
      <c r="B51" s="5" t="s">
        <v>104</v>
      </c>
      <c r="C51" s="5" t="s">
        <v>100</v>
      </c>
      <c r="D51" s="5" t="s">
        <v>14</v>
      </c>
      <c r="E51" s="5" t="s">
        <v>11</v>
      </c>
      <c r="F51" s="5" t="s">
        <v>105</v>
      </c>
    </row>
    <row r="52" spans="1:6" x14ac:dyDescent="0.25">
      <c r="A52" s="4">
        <v>47</v>
      </c>
      <c r="B52" s="5" t="s">
        <v>106</v>
      </c>
      <c r="C52" s="5" t="s">
        <v>100</v>
      </c>
      <c r="D52" s="5" t="s">
        <v>14</v>
      </c>
      <c r="E52" s="5" t="s">
        <v>26</v>
      </c>
      <c r="F52" s="5" t="s">
        <v>107</v>
      </c>
    </row>
    <row r="53" spans="1:6" x14ac:dyDescent="0.25">
      <c r="A53" s="4">
        <v>48</v>
      </c>
      <c r="B53" s="5" t="s">
        <v>108</v>
      </c>
      <c r="C53" s="5" t="s">
        <v>100</v>
      </c>
      <c r="D53" s="5" t="s">
        <v>14</v>
      </c>
      <c r="E53" s="5" t="s">
        <v>15</v>
      </c>
      <c r="F53" s="5" t="s">
        <v>109</v>
      </c>
    </row>
    <row r="54" spans="1:6" x14ac:dyDescent="0.25">
      <c r="A54" s="4">
        <v>49</v>
      </c>
      <c r="B54" s="5" t="s">
        <v>110</v>
      </c>
      <c r="C54" s="5" t="s">
        <v>18</v>
      </c>
      <c r="D54" s="5" t="s">
        <v>14</v>
      </c>
      <c r="E54" s="5" t="s">
        <v>11</v>
      </c>
      <c r="F54" s="5" t="s">
        <v>111</v>
      </c>
    </row>
    <row r="55" spans="1:6" x14ac:dyDescent="0.25">
      <c r="A55" s="4">
        <v>50</v>
      </c>
      <c r="B55" s="5" t="s">
        <v>112</v>
      </c>
      <c r="C55" s="5" t="s">
        <v>18</v>
      </c>
      <c r="D55" s="5" t="s">
        <v>14</v>
      </c>
      <c r="E55" s="5" t="s">
        <v>23</v>
      </c>
      <c r="F55" s="5" t="s">
        <v>113</v>
      </c>
    </row>
    <row r="56" spans="1:6" x14ac:dyDescent="0.25">
      <c r="A56" s="4">
        <v>51</v>
      </c>
      <c r="B56" s="5" t="s">
        <v>77</v>
      </c>
      <c r="C56" s="5" t="s">
        <v>100</v>
      </c>
      <c r="D56" s="5" t="s">
        <v>14</v>
      </c>
      <c r="E56" s="5" t="s">
        <v>11</v>
      </c>
      <c r="F56" s="5" t="s">
        <v>114</v>
      </c>
    </row>
    <row r="57" spans="1:6" x14ac:dyDescent="0.25">
      <c r="A57" s="4">
        <v>52</v>
      </c>
      <c r="B57" s="5" t="s">
        <v>115</v>
      </c>
      <c r="C57" s="5" t="s">
        <v>100</v>
      </c>
      <c r="D57" s="5" t="s">
        <v>14</v>
      </c>
      <c r="E57" s="5" t="s">
        <v>26</v>
      </c>
      <c r="F57" s="5" t="s">
        <v>116</v>
      </c>
    </row>
    <row r="58" spans="1:6" x14ac:dyDescent="0.25">
      <c r="A58" s="4">
        <v>53</v>
      </c>
      <c r="B58" s="5" t="s">
        <v>117</v>
      </c>
      <c r="C58" s="5" t="s">
        <v>100</v>
      </c>
      <c r="D58" s="5" t="s">
        <v>14</v>
      </c>
      <c r="E58" s="5" t="s">
        <v>15</v>
      </c>
      <c r="F58" s="5" t="s">
        <v>118</v>
      </c>
    </row>
    <row r="59" spans="1:6" x14ac:dyDescent="0.25">
      <c r="A59" s="4">
        <v>54</v>
      </c>
      <c r="B59" s="5" t="s">
        <v>119</v>
      </c>
      <c r="C59" s="5" t="s">
        <v>100</v>
      </c>
      <c r="D59" s="5" t="s">
        <v>14</v>
      </c>
      <c r="E59" s="5" t="s">
        <v>23</v>
      </c>
      <c r="F59" s="5" t="s">
        <v>120</v>
      </c>
    </row>
    <row r="60" spans="1:6" x14ac:dyDescent="0.25">
      <c r="A60" s="4">
        <v>55</v>
      </c>
      <c r="B60" s="5" t="s">
        <v>121</v>
      </c>
      <c r="C60" s="5" t="s">
        <v>100</v>
      </c>
      <c r="D60" s="5" t="s">
        <v>14</v>
      </c>
      <c r="E60" s="5" t="s">
        <v>23</v>
      </c>
      <c r="F60" s="5" t="s">
        <v>122</v>
      </c>
    </row>
    <row r="61" spans="1:6" x14ac:dyDescent="0.25">
      <c r="A61" s="4">
        <v>56</v>
      </c>
      <c r="B61" s="5" t="s">
        <v>123</v>
      </c>
      <c r="C61" s="5" t="s">
        <v>100</v>
      </c>
      <c r="D61" s="5" t="s">
        <v>14</v>
      </c>
      <c r="E61" s="5" t="s">
        <v>11</v>
      </c>
      <c r="F61" s="5" t="s">
        <v>124</v>
      </c>
    </row>
    <row r="62" spans="1:6" x14ac:dyDescent="0.25">
      <c r="A62" s="4">
        <v>57</v>
      </c>
      <c r="B62" s="5" t="s">
        <v>125</v>
      </c>
      <c r="C62" s="5" t="s">
        <v>18</v>
      </c>
      <c r="D62" s="5" t="s">
        <v>14</v>
      </c>
      <c r="E62" s="5" t="s">
        <v>15</v>
      </c>
      <c r="F62" s="5" t="s">
        <v>126</v>
      </c>
    </row>
    <row r="63" spans="1:6" x14ac:dyDescent="0.25">
      <c r="A63" s="4">
        <v>58</v>
      </c>
      <c r="B63" s="5" t="s">
        <v>127</v>
      </c>
      <c r="C63" s="5" t="s">
        <v>18</v>
      </c>
      <c r="D63" s="5" t="s">
        <v>14</v>
      </c>
      <c r="E63" s="5" t="s">
        <v>11</v>
      </c>
      <c r="F63" s="5" t="s">
        <v>128</v>
      </c>
    </row>
    <row r="64" spans="1:6" x14ac:dyDescent="0.25">
      <c r="A64" s="4">
        <v>59</v>
      </c>
      <c r="B64" s="5" t="s">
        <v>129</v>
      </c>
      <c r="C64" s="5" t="s">
        <v>13</v>
      </c>
      <c r="D64" s="5" t="s">
        <v>14</v>
      </c>
      <c r="E64" s="5" t="s">
        <v>11</v>
      </c>
      <c r="F64" s="5" t="s">
        <v>130</v>
      </c>
    </row>
    <row r="65" spans="1:6" x14ac:dyDescent="0.25">
      <c r="A65" s="4">
        <v>60</v>
      </c>
      <c r="B65" s="5" t="s">
        <v>131</v>
      </c>
      <c r="C65" s="5" t="s">
        <v>100</v>
      </c>
      <c r="D65" s="5" t="s">
        <v>14</v>
      </c>
      <c r="E65" s="5" t="s">
        <v>11</v>
      </c>
      <c r="F65" s="5" t="s">
        <v>132</v>
      </c>
    </row>
    <row r="66" spans="1:6" x14ac:dyDescent="0.25">
      <c r="A66" s="4">
        <v>61</v>
      </c>
      <c r="B66" s="5" t="s">
        <v>133</v>
      </c>
      <c r="C66" s="5" t="s">
        <v>13</v>
      </c>
      <c r="D66" s="5" t="s">
        <v>10</v>
      </c>
      <c r="E66" s="5" t="s">
        <v>23</v>
      </c>
      <c r="F66" s="5" t="s">
        <v>134</v>
      </c>
    </row>
    <row r="67" spans="1:6" x14ac:dyDescent="0.25">
      <c r="A67" s="4">
        <v>62</v>
      </c>
      <c r="B67" s="5" t="s">
        <v>135</v>
      </c>
      <c r="C67" s="5" t="s">
        <v>18</v>
      </c>
      <c r="D67" s="5" t="s">
        <v>14</v>
      </c>
      <c r="E67" s="5" t="s">
        <v>15</v>
      </c>
      <c r="F67" s="5" t="s">
        <v>136</v>
      </c>
    </row>
    <row r="68" spans="1:6" x14ac:dyDescent="0.25">
      <c r="A68" s="4">
        <v>63</v>
      </c>
      <c r="B68" s="5" t="s">
        <v>137</v>
      </c>
      <c r="C68" s="5" t="s">
        <v>100</v>
      </c>
      <c r="D68" s="5" t="s">
        <v>14</v>
      </c>
      <c r="E68" s="5" t="s">
        <v>15</v>
      </c>
      <c r="F68" s="5" t="s">
        <v>138</v>
      </c>
    </row>
    <row r="69" spans="1:6" x14ac:dyDescent="0.25">
      <c r="A69" s="4">
        <v>64</v>
      </c>
      <c r="B69" s="5" t="s">
        <v>139</v>
      </c>
      <c r="C69" s="5" t="s">
        <v>100</v>
      </c>
      <c r="D69" s="5" t="s">
        <v>14</v>
      </c>
      <c r="E69" s="5" t="s">
        <v>11</v>
      </c>
      <c r="F69" s="5" t="s">
        <v>140</v>
      </c>
    </row>
    <row r="70" spans="1:6" x14ac:dyDescent="0.25">
      <c r="A70" s="4">
        <v>65</v>
      </c>
      <c r="B70" s="5" t="s">
        <v>141</v>
      </c>
      <c r="C70" s="5" t="s">
        <v>95</v>
      </c>
      <c r="D70" s="5" t="s">
        <v>10</v>
      </c>
      <c r="E70" s="5" t="s">
        <v>11</v>
      </c>
      <c r="F70" s="5" t="s">
        <v>142</v>
      </c>
    </row>
    <row r="71" spans="1:6" x14ac:dyDescent="0.25">
      <c r="A71" s="4">
        <v>66</v>
      </c>
      <c r="B71" s="5" t="s">
        <v>49</v>
      </c>
      <c r="C71" s="5" t="s">
        <v>95</v>
      </c>
      <c r="D71" s="5" t="s">
        <v>10</v>
      </c>
      <c r="E71" s="5" t="s">
        <v>11</v>
      </c>
      <c r="F71" s="5" t="s">
        <v>143</v>
      </c>
    </row>
    <row r="72" spans="1:6" x14ac:dyDescent="0.25">
      <c r="A72" s="4">
        <v>67</v>
      </c>
      <c r="B72" s="5" t="s">
        <v>144</v>
      </c>
      <c r="C72" s="5" t="s">
        <v>95</v>
      </c>
      <c r="D72" s="5" t="s">
        <v>10</v>
      </c>
      <c r="E72" s="5" t="s">
        <v>11</v>
      </c>
      <c r="F72" s="5" t="s">
        <v>145</v>
      </c>
    </row>
    <row r="73" spans="1:6" x14ac:dyDescent="0.25">
      <c r="A73" s="4">
        <v>68</v>
      </c>
      <c r="B73" s="5" t="s">
        <v>146</v>
      </c>
      <c r="C73" s="5" t="s">
        <v>13</v>
      </c>
      <c r="D73" s="5" t="s">
        <v>14</v>
      </c>
      <c r="E73" s="5" t="s">
        <v>15</v>
      </c>
      <c r="F73" s="5" t="s">
        <v>147</v>
      </c>
    </row>
    <row r="74" spans="1:6" x14ac:dyDescent="0.25">
      <c r="A74" s="4">
        <v>69</v>
      </c>
      <c r="B74" s="5" t="s">
        <v>148</v>
      </c>
      <c r="C74" s="5" t="s">
        <v>13</v>
      </c>
      <c r="D74" s="5" t="s">
        <v>14</v>
      </c>
      <c r="E74" s="5" t="s">
        <v>15</v>
      </c>
      <c r="F74" s="5" t="s">
        <v>149</v>
      </c>
    </row>
    <row r="75" spans="1:6" x14ac:dyDescent="0.25">
      <c r="A75" s="4">
        <v>70</v>
      </c>
      <c r="B75" s="5" t="s">
        <v>150</v>
      </c>
      <c r="C75" s="5" t="s">
        <v>18</v>
      </c>
      <c r="D75" s="5" t="s">
        <v>14</v>
      </c>
      <c r="E75" s="5" t="s">
        <v>15</v>
      </c>
      <c r="F75" s="5" t="s">
        <v>151</v>
      </c>
    </row>
    <row r="76" spans="1:6" x14ac:dyDescent="0.25">
      <c r="A76" s="4">
        <v>71</v>
      </c>
      <c r="B76" s="5" t="s">
        <v>152</v>
      </c>
      <c r="C76" s="5" t="s">
        <v>95</v>
      </c>
      <c r="D76" s="5" t="s">
        <v>10</v>
      </c>
      <c r="E76" s="5" t="s">
        <v>26</v>
      </c>
      <c r="F76" s="5" t="s">
        <v>153</v>
      </c>
    </row>
    <row r="77" spans="1:6" x14ac:dyDescent="0.25">
      <c r="A77" s="4">
        <v>72</v>
      </c>
      <c r="B77" s="5" t="s">
        <v>154</v>
      </c>
      <c r="C77" s="5" t="s">
        <v>100</v>
      </c>
      <c r="D77" s="5" t="s">
        <v>14</v>
      </c>
      <c r="E77" s="5" t="s">
        <v>23</v>
      </c>
      <c r="F77" s="5" t="s">
        <v>155</v>
      </c>
    </row>
    <row r="78" spans="1:6" x14ac:dyDescent="0.25">
      <c r="A78" s="4">
        <v>73</v>
      </c>
      <c r="B78" s="5" t="s">
        <v>156</v>
      </c>
      <c r="C78" s="5" t="s">
        <v>100</v>
      </c>
      <c r="D78" s="5" t="s">
        <v>14</v>
      </c>
      <c r="E78" s="5" t="s">
        <v>23</v>
      </c>
      <c r="F78" s="5" t="s">
        <v>157</v>
      </c>
    </row>
    <row r="79" spans="1:6" x14ac:dyDescent="0.25">
      <c r="A79" s="4">
        <v>74</v>
      </c>
      <c r="B79" s="5" t="s">
        <v>125</v>
      </c>
      <c r="C79" s="5" t="s">
        <v>95</v>
      </c>
      <c r="D79" s="5" t="s">
        <v>10</v>
      </c>
      <c r="E79" s="5" t="s">
        <v>26</v>
      </c>
      <c r="F79" s="5" t="s">
        <v>158</v>
      </c>
    </row>
    <row r="80" spans="1:6" x14ac:dyDescent="0.25">
      <c r="A80" s="4">
        <v>75</v>
      </c>
      <c r="B80" s="5" t="s">
        <v>159</v>
      </c>
      <c r="C80" s="5" t="s">
        <v>95</v>
      </c>
      <c r="D80" s="5" t="s">
        <v>10</v>
      </c>
      <c r="E80" s="5" t="s">
        <v>11</v>
      </c>
      <c r="F80" s="5" t="s">
        <v>160</v>
      </c>
    </row>
    <row r="81" spans="1:6" x14ac:dyDescent="0.25">
      <c r="A81" s="4">
        <v>76</v>
      </c>
      <c r="B81" s="5" t="s">
        <v>161</v>
      </c>
      <c r="C81" s="5" t="s">
        <v>162</v>
      </c>
      <c r="D81" s="5" t="s">
        <v>10</v>
      </c>
      <c r="E81" s="5" t="s">
        <v>26</v>
      </c>
      <c r="F81" s="5">
        <v>1018</v>
      </c>
    </row>
    <row r="82" spans="1:6" x14ac:dyDescent="0.25">
      <c r="A82" s="4">
        <v>77</v>
      </c>
      <c r="B82" s="5" t="s">
        <v>163</v>
      </c>
      <c r="C82" s="5" t="s">
        <v>162</v>
      </c>
      <c r="D82" s="5" t="s">
        <v>10</v>
      </c>
      <c r="E82" s="5" t="s">
        <v>26</v>
      </c>
      <c r="F82" s="5">
        <v>1009</v>
      </c>
    </row>
    <row r="83" spans="1:6" x14ac:dyDescent="0.25">
      <c r="A83" s="4">
        <v>78</v>
      </c>
      <c r="B83" s="5" t="s">
        <v>164</v>
      </c>
      <c r="C83" s="5" t="s">
        <v>162</v>
      </c>
      <c r="D83" s="5" t="s">
        <v>10</v>
      </c>
      <c r="E83" s="5" t="s">
        <v>39</v>
      </c>
      <c r="F83" s="5">
        <v>3014</v>
      </c>
    </row>
    <row r="84" spans="1:6" x14ac:dyDescent="0.25">
      <c r="A84" s="4">
        <v>79</v>
      </c>
      <c r="B84" s="5" t="s">
        <v>165</v>
      </c>
      <c r="C84" s="5" t="s">
        <v>100</v>
      </c>
      <c r="D84" s="5" t="s">
        <v>14</v>
      </c>
      <c r="E84" s="5" t="s">
        <v>11</v>
      </c>
      <c r="F84" s="5" t="s">
        <v>166</v>
      </c>
    </row>
    <row r="85" spans="1:6" x14ac:dyDescent="0.25">
      <c r="A85" s="4">
        <v>80</v>
      </c>
      <c r="B85" s="5" t="s">
        <v>167</v>
      </c>
      <c r="C85" s="5" t="s">
        <v>162</v>
      </c>
      <c r="D85" s="5" t="s">
        <v>10</v>
      </c>
      <c r="E85" s="5" t="s">
        <v>11</v>
      </c>
      <c r="F85" s="5">
        <v>2026</v>
      </c>
    </row>
    <row r="86" spans="1:6" x14ac:dyDescent="0.25">
      <c r="A86" s="4">
        <v>81</v>
      </c>
      <c r="B86" s="5" t="s">
        <v>168</v>
      </c>
      <c r="C86" s="5" t="s">
        <v>162</v>
      </c>
      <c r="D86" s="5" t="s">
        <v>10</v>
      </c>
      <c r="E86" s="5" t="s">
        <v>26</v>
      </c>
      <c r="F86" s="5">
        <v>1036</v>
      </c>
    </row>
    <row r="87" spans="1:6" x14ac:dyDescent="0.25">
      <c r="A87" s="4">
        <v>82</v>
      </c>
      <c r="B87" s="5" t="s">
        <v>169</v>
      </c>
      <c r="C87" s="5" t="s">
        <v>13</v>
      </c>
      <c r="D87" s="5" t="s">
        <v>14</v>
      </c>
      <c r="E87" s="5" t="s">
        <v>11</v>
      </c>
      <c r="F87" s="5" t="s">
        <v>170</v>
      </c>
    </row>
    <row r="88" spans="1:6" x14ac:dyDescent="0.25">
      <c r="A88" s="4">
        <v>83</v>
      </c>
      <c r="B88" s="5" t="s">
        <v>171</v>
      </c>
      <c r="C88" s="5" t="s">
        <v>162</v>
      </c>
      <c r="D88" s="5" t="s">
        <v>10</v>
      </c>
      <c r="E88" s="5" t="s">
        <v>11</v>
      </c>
      <c r="F88" s="5">
        <v>2004</v>
      </c>
    </row>
    <row r="89" spans="1:6" x14ac:dyDescent="0.25">
      <c r="A89" s="4">
        <v>84</v>
      </c>
      <c r="B89" s="5" t="s">
        <v>172</v>
      </c>
      <c r="C89" s="5" t="s">
        <v>162</v>
      </c>
      <c r="D89" s="5" t="s">
        <v>10</v>
      </c>
      <c r="E89" s="5" t="s">
        <v>11</v>
      </c>
      <c r="F89" s="5">
        <v>2030</v>
      </c>
    </row>
    <row r="90" spans="1:6" x14ac:dyDescent="0.25">
      <c r="A90" s="4">
        <v>85</v>
      </c>
      <c r="B90" s="5" t="s">
        <v>173</v>
      </c>
      <c r="C90" s="5" t="s">
        <v>162</v>
      </c>
      <c r="D90" s="5" t="s">
        <v>10</v>
      </c>
      <c r="E90" s="5" t="s">
        <v>11</v>
      </c>
      <c r="F90" s="5">
        <v>2017</v>
      </c>
    </row>
    <row r="91" spans="1:6" x14ac:dyDescent="0.25">
      <c r="A91" s="4">
        <v>86</v>
      </c>
      <c r="B91" s="5" t="s">
        <v>174</v>
      </c>
      <c r="C91" s="5" t="s">
        <v>18</v>
      </c>
      <c r="D91" s="5" t="s">
        <v>14</v>
      </c>
      <c r="E91" s="5" t="s">
        <v>23</v>
      </c>
      <c r="F91" s="5" t="s">
        <v>175</v>
      </c>
    </row>
    <row r="92" spans="1:6" x14ac:dyDescent="0.25">
      <c r="A92" s="4">
        <v>87</v>
      </c>
      <c r="B92" s="5" t="s">
        <v>176</v>
      </c>
      <c r="C92" s="5" t="s">
        <v>100</v>
      </c>
      <c r="D92" s="5" t="s">
        <v>14</v>
      </c>
      <c r="E92" s="5" t="s">
        <v>11</v>
      </c>
      <c r="F92" s="5" t="s">
        <v>177</v>
      </c>
    </row>
    <row r="93" spans="1:6" x14ac:dyDescent="0.25">
      <c r="A93" s="4">
        <v>88</v>
      </c>
      <c r="B93" s="5" t="s">
        <v>87</v>
      </c>
      <c r="C93" s="5" t="s">
        <v>100</v>
      </c>
      <c r="D93" s="5" t="s">
        <v>14</v>
      </c>
      <c r="E93" s="5" t="s">
        <v>11</v>
      </c>
      <c r="F93" s="5" t="s">
        <v>178</v>
      </c>
    </row>
    <row r="94" spans="1:6" x14ac:dyDescent="0.25">
      <c r="A94" s="4">
        <v>89</v>
      </c>
      <c r="B94" s="5" t="s">
        <v>179</v>
      </c>
      <c r="C94" s="5" t="s">
        <v>18</v>
      </c>
      <c r="D94" s="5" t="s">
        <v>14</v>
      </c>
      <c r="E94" s="5" t="s">
        <v>23</v>
      </c>
      <c r="F94" s="5" t="s">
        <v>180</v>
      </c>
    </row>
    <row r="95" spans="1:6" x14ac:dyDescent="0.25">
      <c r="A95" s="4">
        <v>90</v>
      </c>
      <c r="B95" s="5" t="s">
        <v>181</v>
      </c>
      <c r="C95" s="5" t="s">
        <v>13</v>
      </c>
      <c r="D95" s="5" t="s">
        <v>14</v>
      </c>
      <c r="E95" s="5" t="s">
        <v>23</v>
      </c>
      <c r="F95" s="5" t="s">
        <v>182</v>
      </c>
    </row>
    <row r="96" spans="1:6" ht="26.25" x14ac:dyDescent="0.25">
      <c r="A96" s="4">
        <v>91</v>
      </c>
      <c r="B96" s="5" t="s">
        <v>183</v>
      </c>
      <c r="C96" s="5" t="s">
        <v>13</v>
      </c>
      <c r="D96" s="5" t="s">
        <v>14</v>
      </c>
      <c r="E96" s="5" t="s">
        <v>23</v>
      </c>
      <c r="F96" s="5" t="s">
        <v>184</v>
      </c>
    </row>
    <row r="97" spans="1:6" x14ac:dyDescent="0.25">
      <c r="A97" s="4">
        <v>92</v>
      </c>
      <c r="B97" s="5" t="s">
        <v>185</v>
      </c>
      <c r="C97" s="5" t="s">
        <v>18</v>
      </c>
      <c r="D97" s="5" t="s">
        <v>14</v>
      </c>
      <c r="E97" s="5" t="s">
        <v>11</v>
      </c>
      <c r="F97" s="5" t="s">
        <v>186</v>
      </c>
    </row>
    <row r="98" spans="1:6" x14ac:dyDescent="0.25">
      <c r="A98" s="4">
        <v>93</v>
      </c>
      <c r="B98" s="5" t="s">
        <v>187</v>
      </c>
      <c r="C98" s="5" t="s">
        <v>18</v>
      </c>
      <c r="D98" s="5" t="s">
        <v>14</v>
      </c>
      <c r="E98" s="5" t="s">
        <v>23</v>
      </c>
      <c r="F98" s="5" t="s">
        <v>188</v>
      </c>
    </row>
    <row r="99" spans="1:6" x14ac:dyDescent="0.25">
      <c r="A99" s="4">
        <v>94</v>
      </c>
      <c r="B99" s="5" t="s">
        <v>189</v>
      </c>
      <c r="C99" s="5" t="s">
        <v>18</v>
      </c>
      <c r="D99" s="5" t="s">
        <v>14</v>
      </c>
      <c r="E99" s="5" t="s">
        <v>11</v>
      </c>
      <c r="F99" s="5" t="s">
        <v>190</v>
      </c>
    </row>
    <row r="100" spans="1:6" x14ac:dyDescent="0.25">
      <c r="A100" s="4">
        <v>95</v>
      </c>
      <c r="B100" s="5" t="s">
        <v>191</v>
      </c>
      <c r="C100" s="5" t="s">
        <v>13</v>
      </c>
      <c r="D100" s="5" t="s">
        <v>14</v>
      </c>
      <c r="E100" s="5" t="s">
        <v>11</v>
      </c>
      <c r="F100" s="5" t="s">
        <v>192</v>
      </c>
    </row>
    <row r="101" spans="1:6" x14ac:dyDescent="0.25">
      <c r="A101" s="4">
        <v>96</v>
      </c>
      <c r="B101" s="5" t="s">
        <v>193</v>
      </c>
      <c r="C101" s="5" t="s">
        <v>18</v>
      </c>
      <c r="D101" s="5" t="s">
        <v>14</v>
      </c>
      <c r="E101" s="5" t="s">
        <v>23</v>
      </c>
      <c r="F101" s="5" t="s">
        <v>194</v>
      </c>
    </row>
    <row r="102" spans="1:6" x14ac:dyDescent="0.25">
      <c r="A102" s="4">
        <v>97</v>
      </c>
      <c r="B102" s="5" t="s">
        <v>195</v>
      </c>
      <c r="C102" s="5" t="s">
        <v>162</v>
      </c>
      <c r="D102" s="5" t="s">
        <v>10</v>
      </c>
      <c r="E102" s="5" t="s">
        <v>11</v>
      </c>
      <c r="F102" s="5">
        <v>2019</v>
      </c>
    </row>
    <row r="103" spans="1:6" x14ac:dyDescent="0.25">
      <c r="A103" s="4">
        <v>98</v>
      </c>
      <c r="B103" s="5" t="s">
        <v>115</v>
      </c>
      <c r="C103" s="5" t="s">
        <v>13</v>
      </c>
      <c r="D103" s="5" t="s">
        <v>14</v>
      </c>
      <c r="E103" s="5" t="s">
        <v>23</v>
      </c>
      <c r="F103" s="5" t="s">
        <v>196</v>
      </c>
    </row>
    <row r="104" spans="1:6" x14ac:dyDescent="0.25">
      <c r="A104" s="4">
        <v>99</v>
      </c>
      <c r="B104" s="5" t="s">
        <v>197</v>
      </c>
      <c r="C104" s="5" t="s">
        <v>13</v>
      </c>
      <c r="D104" s="5" t="s">
        <v>14</v>
      </c>
      <c r="E104" s="5" t="s">
        <v>23</v>
      </c>
      <c r="F104" s="5" t="s">
        <v>198</v>
      </c>
    </row>
    <row r="105" spans="1:6" x14ac:dyDescent="0.25">
      <c r="A105" s="4">
        <v>100</v>
      </c>
      <c r="B105" s="5" t="s">
        <v>199</v>
      </c>
      <c r="C105" s="5" t="s">
        <v>95</v>
      </c>
      <c r="D105" s="5" t="s">
        <v>10</v>
      </c>
      <c r="E105" s="5" t="s">
        <v>11</v>
      </c>
      <c r="F105" s="5" t="s">
        <v>200</v>
      </c>
    </row>
    <row r="106" spans="1:6" x14ac:dyDescent="0.25">
      <c r="A106" s="4">
        <v>101</v>
      </c>
      <c r="B106" s="5" t="s">
        <v>201</v>
      </c>
      <c r="C106" s="5" t="s">
        <v>18</v>
      </c>
      <c r="D106" s="5" t="s">
        <v>14</v>
      </c>
      <c r="E106" s="5" t="s">
        <v>23</v>
      </c>
      <c r="F106" s="5" t="s">
        <v>202</v>
      </c>
    </row>
    <row r="107" spans="1:6" x14ac:dyDescent="0.25">
      <c r="A107" s="4">
        <v>102</v>
      </c>
      <c r="B107" s="5" t="s">
        <v>203</v>
      </c>
      <c r="C107" s="5" t="s">
        <v>13</v>
      </c>
      <c r="D107" s="5" t="s">
        <v>14</v>
      </c>
      <c r="E107" s="5" t="s">
        <v>23</v>
      </c>
      <c r="F107" s="5" t="s">
        <v>204</v>
      </c>
    </row>
    <row r="108" spans="1:6" x14ac:dyDescent="0.25">
      <c r="A108" s="4">
        <v>103</v>
      </c>
      <c r="B108" s="5" t="s">
        <v>205</v>
      </c>
      <c r="C108" s="5" t="s">
        <v>13</v>
      </c>
      <c r="D108" s="5" t="s">
        <v>14</v>
      </c>
      <c r="E108" s="5" t="s">
        <v>23</v>
      </c>
      <c r="F108" s="5" t="s">
        <v>206</v>
      </c>
    </row>
    <row r="109" spans="1:6" x14ac:dyDescent="0.25">
      <c r="A109" s="4">
        <v>104</v>
      </c>
      <c r="B109" s="5" t="s">
        <v>207</v>
      </c>
      <c r="C109" s="5" t="s">
        <v>13</v>
      </c>
      <c r="D109" s="5" t="s">
        <v>14</v>
      </c>
      <c r="E109" s="5" t="s">
        <v>11</v>
      </c>
      <c r="F109" s="5" t="s">
        <v>208</v>
      </c>
    </row>
    <row r="110" spans="1:6" x14ac:dyDescent="0.25">
      <c r="A110" s="4">
        <v>105</v>
      </c>
      <c r="B110" s="5" t="s">
        <v>90</v>
      </c>
      <c r="C110" s="5" t="s">
        <v>13</v>
      </c>
      <c r="D110" s="5" t="s">
        <v>14</v>
      </c>
      <c r="E110" s="5" t="s">
        <v>23</v>
      </c>
      <c r="F110" s="5" t="s">
        <v>209</v>
      </c>
    </row>
    <row r="111" spans="1:6" x14ac:dyDescent="0.25">
      <c r="A111" s="4">
        <v>106</v>
      </c>
      <c r="B111" s="5" t="s">
        <v>210</v>
      </c>
      <c r="C111" s="5" t="s">
        <v>13</v>
      </c>
      <c r="D111" s="5" t="s">
        <v>14</v>
      </c>
      <c r="E111" s="5" t="s">
        <v>23</v>
      </c>
      <c r="F111" s="5" t="s">
        <v>211</v>
      </c>
    </row>
    <row r="112" spans="1:6" x14ac:dyDescent="0.25">
      <c r="A112" s="4">
        <v>107</v>
      </c>
      <c r="B112" s="5" t="s">
        <v>212</v>
      </c>
      <c r="C112" s="5" t="s">
        <v>100</v>
      </c>
      <c r="D112" s="5" t="s">
        <v>14</v>
      </c>
      <c r="E112" s="5" t="s">
        <v>11</v>
      </c>
      <c r="F112" s="5" t="s">
        <v>213</v>
      </c>
    </row>
    <row r="113" spans="1:6" x14ac:dyDescent="0.25">
      <c r="A113" s="4">
        <v>108</v>
      </c>
      <c r="B113" s="5" t="s">
        <v>214</v>
      </c>
      <c r="C113" s="5" t="s">
        <v>18</v>
      </c>
      <c r="D113" s="5" t="s">
        <v>14</v>
      </c>
      <c r="E113" s="5" t="s">
        <v>23</v>
      </c>
      <c r="F113" s="5" t="s">
        <v>215</v>
      </c>
    </row>
    <row r="114" spans="1:6" x14ac:dyDescent="0.25">
      <c r="A114" s="4">
        <v>109</v>
      </c>
      <c r="B114" s="5" t="s">
        <v>216</v>
      </c>
      <c r="C114" s="5" t="s">
        <v>100</v>
      </c>
      <c r="D114" s="5" t="s">
        <v>14</v>
      </c>
      <c r="E114" s="5" t="s">
        <v>11</v>
      </c>
      <c r="F114" s="5" t="s">
        <v>217</v>
      </c>
    </row>
    <row r="115" spans="1:6" x14ac:dyDescent="0.25">
      <c r="A115" s="4">
        <v>110</v>
      </c>
      <c r="B115" s="5" t="s">
        <v>218</v>
      </c>
      <c r="C115" s="5" t="s">
        <v>95</v>
      </c>
      <c r="D115" s="5" t="s">
        <v>10</v>
      </c>
      <c r="E115" s="5" t="s">
        <v>11</v>
      </c>
      <c r="F115" s="5" t="s">
        <v>219</v>
      </c>
    </row>
    <row r="116" spans="1:6" x14ac:dyDescent="0.25">
      <c r="A116" s="4">
        <v>111</v>
      </c>
      <c r="B116" s="5" t="s">
        <v>77</v>
      </c>
      <c r="C116" s="5" t="s">
        <v>95</v>
      </c>
      <c r="D116" s="5" t="s">
        <v>10</v>
      </c>
      <c r="E116" s="5" t="s">
        <v>11</v>
      </c>
      <c r="F116" s="5" t="s">
        <v>220</v>
      </c>
    </row>
    <row r="117" spans="1:6" x14ac:dyDescent="0.25">
      <c r="A117" s="4">
        <v>112</v>
      </c>
      <c r="B117" s="5" t="s">
        <v>221</v>
      </c>
      <c r="C117" s="5" t="s">
        <v>18</v>
      </c>
      <c r="D117" s="5" t="s">
        <v>10</v>
      </c>
      <c r="E117" s="5" t="s">
        <v>23</v>
      </c>
      <c r="F117" s="5" t="s">
        <v>222</v>
      </c>
    </row>
    <row r="118" spans="1:6" x14ac:dyDescent="0.25">
      <c r="A118" s="4">
        <v>113</v>
      </c>
      <c r="B118" s="5" t="s">
        <v>223</v>
      </c>
      <c r="C118" s="5" t="s">
        <v>13</v>
      </c>
      <c r="D118" s="5" t="s">
        <v>14</v>
      </c>
      <c r="E118" s="5" t="s">
        <v>23</v>
      </c>
      <c r="F118" s="5" t="s">
        <v>224</v>
      </c>
    </row>
    <row r="119" spans="1:6" x14ac:dyDescent="0.25">
      <c r="A119" s="4">
        <v>114</v>
      </c>
      <c r="B119" s="5" t="s">
        <v>225</v>
      </c>
      <c r="C119" s="5" t="s">
        <v>13</v>
      </c>
      <c r="D119" s="5" t="s">
        <v>14</v>
      </c>
      <c r="E119" s="5" t="s">
        <v>23</v>
      </c>
      <c r="F119" s="5" t="s">
        <v>226</v>
      </c>
    </row>
    <row r="120" spans="1:6" x14ac:dyDescent="0.25">
      <c r="A120" s="4">
        <v>115</v>
      </c>
      <c r="B120" s="5" t="s">
        <v>227</v>
      </c>
      <c r="C120" s="5" t="s">
        <v>18</v>
      </c>
      <c r="D120" s="5" t="s">
        <v>14</v>
      </c>
      <c r="E120" s="5" t="s">
        <v>23</v>
      </c>
      <c r="F120" s="5" t="s">
        <v>228</v>
      </c>
    </row>
    <row r="121" spans="1:6" x14ac:dyDescent="0.25">
      <c r="A121" s="4">
        <v>116</v>
      </c>
      <c r="B121" s="5" t="s">
        <v>229</v>
      </c>
      <c r="C121" s="5" t="s">
        <v>18</v>
      </c>
      <c r="D121" s="5" t="s">
        <v>14</v>
      </c>
      <c r="E121" s="5" t="s">
        <v>23</v>
      </c>
      <c r="F121" s="5" t="s">
        <v>230</v>
      </c>
    </row>
    <row r="122" spans="1:6" x14ac:dyDescent="0.25">
      <c r="A122" s="4">
        <v>117</v>
      </c>
      <c r="B122" s="5" t="s">
        <v>231</v>
      </c>
      <c r="C122" s="5" t="s">
        <v>18</v>
      </c>
      <c r="D122" s="5" t="s">
        <v>14</v>
      </c>
      <c r="E122" s="5" t="s">
        <v>23</v>
      </c>
      <c r="F122" s="5" t="s">
        <v>232</v>
      </c>
    </row>
    <row r="123" spans="1:6" x14ac:dyDescent="0.25">
      <c r="A123" s="4">
        <v>118</v>
      </c>
      <c r="B123" s="5" t="s">
        <v>233</v>
      </c>
      <c r="C123" s="5" t="s">
        <v>13</v>
      </c>
      <c r="D123" s="5" t="s">
        <v>14</v>
      </c>
      <c r="E123" s="5" t="s">
        <v>39</v>
      </c>
      <c r="F123" s="5" t="s">
        <v>234</v>
      </c>
    </row>
    <row r="124" spans="1:6" x14ac:dyDescent="0.25">
      <c r="A124" s="4">
        <v>119</v>
      </c>
      <c r="B124" s="5" t="s">
        <v>235</v>
      </c>
      <c r="C124" s="5" t="s">
        <v>100</v>
      </c>
      <c r="D124" s="5" t="s">
        <v>14</v>
      </c>
      <c r="E124" s="5" t="s">
        <v>11</v>
      </c>
      <c r="F124" s="5" t="s">
        <v>236</v>
      </c>
    </row>
    <row r="125" spans="1:6" x14ac:dyDescent="0.25">
      <c r="A125" s="4">
        <v>120</v>
      </c>
      <c r="B125" s="5" t="s">
        <v>237</v>
      </c>
      <c r="C125" s="5" t="s">
        <v>18</v>
      </c>
      <c r="D125" s="5" t="s">
        <v>10</v>
      </c>
      <c r="E125" s="5" t="s">
        <v>23</v>
      </c>
      <c r="F125" s="5" t="s">
        <v>238</v>
      </c>
    </row>
    <row r="126" spans="1:6" x14ac:dyDescent="0.25">
      <c r="A126" s="4">
        <v>121</v>
      </c>
      <c r="B126" s="5" t="s">
        <v>239</v>
      </c>
      <c r="C126" s="5" t="s">
        <v>13</v>
      </c>
      <c r="D126" s="5" t="s">
        <v>14</v>
      </c>
      <c r="E126" s="5" t="s">
        <v>11</v>
      </c>
      <c r="F126" s="5" t="s">
        <v>240</v>
      </c>
    </row>
    <row r="127" spans="1:6" x14ac:dyDescent="0.25">
      <c r="A127" s="4">
        <v>122</v>
      </c>
      <c r="B127" s="5" t="s">
        <v>241</v>
      </c>
      <c r="C127" s="5" t="s">
        <v>18</v>
      </c>
      <c r="D127" s="5" t="s">
        <v>14</v>
      </c>
      <c r="E127" s="5" t="s">
        <v>23</v>
      </c>
      <c r="F127" s="5" t="s">
        <v>242</v>
      </c>
    </row>
    <row r="128" spans="1:6" x14ac:dyDescent="0.25">
      <c r="A128" s="4">
        <v>123</v>
      </c>
      <c r="B128" s="5" t="s">
        <v>243</v>
      </c>
      <c r="C128" s="5" t="s">
        <v>18</v>
      </c>
      <c r="D128" s="5" t="s">
        <v>14</v>
      </c>
      <c r="E128" s="5" t="s">
        <v>23</v>
      </c>
      <c r="F128" s="5" t="s">
        <v>244</v>
      </c>
    </row>
    <row r="129" spans="1:6" x14ac:dyDescent="0.25">
      <c r="A129" s="4">
        <v>124</v>
      </c>
      <c r="B129" s="5" t="s">
        <v>245</v>
      </c>
      <c r="C129" s="5" t="s">
        <v>13</v>
      </c>
      <c r="D129" s="5" t="s">
        <v>14</v>
      </c>
      <c r="E129" s="5" t="s">
        <v>23</v>
      </c>
      <c r="F129" s="5" t="s">
        <v>246</v>
      </c>
    </row>
    <row r="130" spans="1:6" x14ac:dyDescent="0.25">
      <c r="A130" s="4">
        <v>125</v>
      </c>
      <c r="B130" s="5" t="s">
        <v>247</v>
      </c>
      <c r="C130" s="5" t="s">
        <v>100</v>
      </c>
      <c r="D130" s="5" t="s">
        <v>14</v>
      </c>
      <c r="E130" s="5" t="s">
        <v>11</v>
      </c>
      <c r="F130" s="5" t="s">
        <v>248</v>
      </c>
    </row>
    <row r="131" spans="1:6" x14ac:dyDescent="0.25">
      <c r="A131" s="4">
        <v>126</v>
      </c>
      <c r="B131" s="5" t="s">
        <v>249</v>
      </c>
      <c r="C131" s="5" t="s">
        <v>100</v>
      </c>
      <c r="D131" s="5" t="s">
        <v>14</v>
      </c>
      <c r="E131" s="5" t="s">
        <v>11</v>
      </c>
      <c r="F131" s="5" t="s">
        <v>250</v>
      </c>
    </row>
    <row r="132" spans="1:6" x14ac:dyDescent="0.25">
      <c r="A132" s="4">
        <v>127</v>
      </c>
      <c r="B132" s="5" t="s">
        <v>251</v>
      </c>
      <c r="C132" s="5" t="s">
        <v>13</v>
      </c>
      <c r="D132" s="5" t="s">
        <v>14</v>
      </c>
      <c r="E132" s="5" t="s">
        <v>23</v>
      </c>
      <c r="F132" s="5" t="s">
        <v>252</v>
      </c>
    </row>
    <row r="133" spans="1:6" x14ac:dyDescent="0.25">
      <c r="A133" s="4">
        <v>128</v>
      </c>
      <c r="B133" s="5" t="s">
        <v>253</v>
      </c>
      <c r="C133" s="5" t="s">
        <v>13</v>
      </c>
      <c r="D133" s="5" t="s">
        <v>14</v>
      </c>
      <c r="E133" s="5" t="s">
        <v>11</v>
      </c>
      <c r="F133" s="5" t="s">
        <v>254</v>
      </c>
    </row>
    <row r="134" spans="1:6" x14ac:dyDescent="0.25">
      <c r="A134" s="4">
        <v>129</v>
      </c>
      <c r="B134" s="5" t="s">
        <v>255</v>
      </c>
      <c r="C134" s="5" t="s">
        <v>100</v>
      </c>
      <c r="D134" s="5" t="s">
        <v>14</v>
      </c>
      <c r="E134" s="5" t="s">
        <v>23</v>
      </c>
      <c r="F134" s="5" t="s">
        <v>256</v>
      </c>
    </row>
    <row r="135" spans="1:6" x14ac:dyDescent="0.25">
      <c r="A135" s="4">
        <v>130</v>
      </c>
      <c r="B135" s="5" t="s">
        <v>257</v>
      </c>
      <c r="C135" s="5" t="s">
        <v>100</v>
      </c>
      <c r="D135" s="5" t="s">
        <v>14</v>
      </c>
      <c r="E135" s="5" t="s">
        <v>23</v>
      </c>
      <c r="F135" s="5" t="s">
        <v>258</v>
      </c>
    </row>
    <row r="136" spans="1:6" x14ac:dyDescent="0.25">
      <c r="A136" s="4">
        <v>131</v>
      </c>
      <c r="B136" s="5" t="s">
        <v>259</v>
      </c>
      <c r="C136" s="5" t="s">
        <v>18</v>
      </c>
      <c r="D136" s="5" t="s">
        <v>14</v>
      </c>
      <c r="E136" s="5" t="s">
        <v>23</v>
      </c>
      <c r="F136" s="5" t="s">
        <v>260</v>
      </c>
    </row>
    <row r="137" spans="1:6" x14ac:dyDescent="0.25">
      <c r="A137" s="4">
        <v>132</v>
      </c>
      <c r="B137" s="5" t="s">
        <v>261</v>
      </c>
      <c r="C137" s="5" t="s">
        <v>13</v>
      </c>
      <c r="D137" s="5" t="s">
        <v>10</v>
      </c>
      <c r="E137" s="5" t="s">
        <v>23</v>
      </c>
      <c r="F137" s="5" t="s">
        <v>262</v>
      </c>
    </row>
    <row r="138" spans="1:6" x14ac:dyDescent="0.25">
      <c r="A138" s="4">
        <v>133</v>
      </c>
      <c r="B138" s="5" t="s">
        <v>263</v>
      </c>
      <c r="C138" s="5" t="s">
        <v>13</v>
      </c>
      <c r="D138" s="5" t="s">
        <v>14</v>
      </c>
      <c r="E138" s="5" t="s">
        <v>23</v>
      </c>
      <c r="F138" s="5" t="s">
        <v>264</v>
      </c>
    </row>
    <row r="139" spans="1:6" x14ac:dyDescent="0.25">
      <c r="A139" s="4">
        <v>134</v>
      </c>
      <c r="B139" s="5" t="s">
        <v>265</v>
      </c>
      <c r="C139" s="5" t="s">
        <v>18</v>
      </c>
      <c r="D139" s="5" t="s">
        <v>14</v>
      </c>
      <c r="E139" s="5" t="s">
        <v>23</v>
      </c>
      <c r="F139" s="5" t="s">
        <v>266</v>
      </c>
    </row>
    <row r="140" spans="1:6" x14ac:dyDescent="0.25">
      <c r="A140" s="4">
        <v>135</v>
      </c>
      <c r="B140" s="5" t="s">
        <v>267</v>
      </c>
      <c r="C140" s="5" t="s">
        <v>13</v>
      </c>
      <c r="D140" s="5" t="s">
        <v>14</v>
      </c>
      <c r="E140" s="5" t="s">
        <v>11</v>
      </c>
      <c r="F140" s="5" t="s">
        <v>268</v>
      </c>
    </row>
    <row r="141" spans="1:6" x14ac:dyDescent="0.25">
      <c r="A141" s="4">
        <v>136</v>
      </c>
      <c r="B141" s="5" t="s">
        <v>269</v>
      </c>
      <c r="C141" s="5" t="s">
        <v>13</v>
      </c>
      <c r="D141" s="5" t="s">
        <v>14</v>
      </c>
      <c r="E141" s="5" t="s">
        <v>11</v>
      </c>
      <c r="F141" s="5" t="s">
        <v>270</v>
      </c>
    </row>
    <row r="142" spans="1:6" x14ac:dyDescent="0.25">
      <c r="A142" s="4">
        <v>137</v>
      </c>
      <c r="B142" s="5" t="s">
        <v>271</v>
      </c>
      <c r="C142" s="5" t="s">
        <v>18</v>
      </c>
      <c r="D142" s="5" t="s">
        <v>14</v>
      </c>
      <c r="E142" s="5" t="s">
        <v>23</v>
      </c>
      <c r="F142" s="5" t="s">
        <v>272</v>
      </c>
    </row>
    <row r="143" spans="1:6" x14ac:dyDescent="0.25">
      <c r="A143" s="4">
        <v>138</v>
      </c>
      <c r="B143" s="5" t="s">
        <v>273</v>
      </c>
      <c r="C143" s="5" t="s">
        <v>18</v>
      </c>
      <c r="D143" s="5" t="s">
        <v>14</v>
      </c>
      <c r="E143" s="5" t="s">
        <v>23</v>
      </c>
      <c r="F143" s="5" t="s">
        <v>274</v>
      </c>
    </row>
    <row r="144" spans="1:6" x14ac:dyDescent="0.25">
      <c r="A144" s="4">
        <v>139</v>
      </c>
      <c r="B144" s="5" t="s">
        <v>275</v>
      </c>
      <c r="C144" s="5" t="s">
        <v>18</v>
      </c>
      <c r="D144" s="5" t="s">
        <v>14</v>
      </c>
      <c r="E144" s="5" t="s">
        <v>23</v>
      </c>
      <c r="F144" s="5" t="s">
        <v>276</v>
      </c>
    </row>
    <row r="145" spans="1:6" x14ac:dyDescent="0.25">
      <c r="A145" s="4">
        <v>140</v>
      </c>
      <c r="B145" s="5" t="s">
        <v>277</v>
      </c>
      <c r="C145" s="5" t="s">
        <v>13</v>
      </c>
      <c r="D145" s="5" t="s">
        <v>14</v>
      </c>
      <c r="E145" s="5" t="s">
        <v>23</v>
      </c>
      <c r="F145" s="5" t="s">
        <v>278</v>
      </c>
    </row>
    <row r="146" spans="1:6" x14ac:dyDescent="0.25">
      <c r="A146" s="4">
        <v>141</v>
      </c>
      <c r="B146" s="5" t="s">
        <v>279</v>
      </c>
      <c r="C146" s="5" t="s">
        <v>18</v>
      </c>
      <c r="D146" s="5" t="s">
        <v>14</v>
      </c>
      <c r="E146" s="5" t="s">
        <v>11</v>
      </c>
      <c r="F146" s="5" t="s">
        <v>280</v>
      </c>
    </row>
    <row r="147" spans="1:6" x14ac:dyDescent="0.25">
      <c r="A147" s="4">
        <v>142</v>
      </c>
      <c r="B147" s="5" t="s">
        <v>281</v>
      </c>
      <c r="C147" s="5" t="s">
        <v>18</v>
      </c>
      <c r="D147" s="5" t="s">
        <v>14</v>
      </c>
      <c r="E147" s="5" t="s">
        <v>23</v>
      </c>
      <c r="F147" s="5" t="s">
        <v>282</v>
      </c>
    </row>
    <row r="148" spans="1:6" x14ac:dyDescent="0.25">
      <c r="A148" s="4">
        <v>143</v>
      </c>
      <c r="B148" s="5" t="s">
        <v>283</v>
      </c>
      <c r="C148" s="5" t="s">
        <v>100</v>
      </c>
      <c r="D148" s="5" t="s">
        <v>14</v>
      </c>
      <c r="E148" s="5" t="s">
        <v>23</v>
      </c>
      <c r="F148" s="5" t="s">
        <v>284</v>
      </c>
    </row>
    <row r="149" spans="1:6" x14ac:dyDescent="0.25">
      <c r="A149" s="4">
        <v>144</v>
      </c>
      <c r="B149" s="5" t="s">
        <v>77</v>
      </c>
      <c r="C149" s="5" t="s">
        <v>18</v>
      </c>
      <c r="D149" s="5" t="s">
        <v>14</v>
      </c>
      <c r="E149" s="5" t="s">
        <v>11</v>
      </c>
      <c r="F149" s="5" t="s">
        <v>285</v>
      </c>
    </row>
    <row r="150" spans="1:6" x14ac:dyDescent="0.25">
      <c r="A150" s="4">
        <v>145</v>
      </c>
      <c r="B150" s="5" t="s">
        <v>286</v>
      </c>
      <c r="C150" s="5" t="s">
        <v>18</v>
      </c>
      <c r="D150" s="5" t="s">
        <v>14</v>
      </c>
      <c r="E150" s="5" t="s">
        <v>15</v>
      </c>
      <c r="F150" s="5" t="s">
        <v>287</v>
      </c>
    </row>
    <row r="151" spans="1:6" x14ac:dyDescent="0.25">
      <c r="A151" s="4">
        <v>146</v>
      </c>
      <c r="B151" s="5" t="s">
        <v>288</v>
      </c>
      <c r="C151" s="5" t="s">
        <v>18</v>
      </c>
      <c r="D151" s="5" t="s">
        <v>14</v>
      </c>
      <c r="E151" s="5" t="s">
        <v>15</v>
      </c>
      <c r="F151" s="5" t="s">
        <v>289</v>
      </c>
    </row>
    <row r="152" spans="1:6" x14ac:dyDescent="0.25">
      <c r="A152" s="4">
        <v>147</v>
      </c>
      <c r="B152" s="5" t="s">
        <v>290</v>
      </c>
      <c r="C152" s="5" t="s">
        <v>18</v>
      </c>
      <c r="D152" s="5" t="s">
        <v>14</v>
      </c>
      <c r="E152" s="5" t="s">
        <v>11</v>
      </c>
      <c r="F152" s="5" t="s">
        <v>291</v>
      </c>
    </row>
    <row r="153" spans="1:6" x14ac:dyDescent="0.25">
      <c r="A153" s="4">
        <v>148</v>
      </c>
      <c r="B153" s="5" t="s">
        <v>292</v>
      </c>
      <c r="C153" s="5" t="s">
        <v>18</v>
      </c>
      <c r="D153" s="5" t="s">
        <v>14</v>
      </c>
      <c r="E153" s="5" t="s">
        <v>11</v>
      </c>
      <c r="F153" s="5" t="s">
        <v>293</v>
      </c>
    </row>
    <row r="154" spans="1:6" x14ac:dyDescent="0.25">
      <c r="A154" s="4">
        <v>149</v>
      </c>
      <c r="B154" s="5" t="s">
        <v>294</v>
      </c>
      <c r="C154" s="5" t="s">
        <v>18</v>
      </c>
      <c r="D154" s="5" t="s">
        <v>14</v>
      </c>
      <c r="E154" s="5" t="s">
        <v>15</v>
      </c>
      <c r="F154" s="5" t="s">
        <v>295</v>
      </c>
    </row>
    <row r="155" spans="1:6" x14ac:dyDescent="0.25">
      <c r="A155" s="4">
        <v>150</v>
      </c>
      <c r="B155" s="5" t="s">
        <v>296</v>
      </c>
      <c r="C155" s="5" t="s">
        <v>18</v>
      </c>
      <c r="D155" s="5" t="s">
        <v>14</v>
      </c>
      <c r="E155" s="5" t="s">
        <v>11</v>
      </c>
      <c r="F155" s="5" t="s">
        <v>297</v>
      </c>
    </row>
    <row r="156" spans="1:6" x14ac:dyDescent="0.25">
      <c r="A156" s="4">
        <v>151</v>
      </c>
      <c r="B156" s="5" t="s">
        <v>298</v>
      </c>
      <c r="C156" s="5" t="s">
        <v>18</v>
      </c>
      <c r="D156" s="5" t="s">
        <v>14</v>
      </c>
      <c r="E156" s="5" t="s">
        <v>11</v>
      </c>
      <c r="F156" s="5" t="s">
        <v>299</v>
      </c>
    </row>
    <row r="157" spans="1:6" x14ac:dyDescent="0.25">
      <c r="A157" s="4">
        <v>152</v>
      </c>
      <c r="B157" s="5" t="s">
        <v>300</v>
      </c>
      <c r="C157" s="5" t="s">
        <v>18</v>
      </c>
      <c r="D157" s="5" t="s">
        <v>14</v>
      </c>
      <c r="E157" s="5" t="s">
        <v>15</v>
      </c>
      <c r="F157" s="5" t="s">
        <v>301</v>
      </c>
    </row>
    <row r="158" spans="1:6" x14ac:dyDescent="0.25">
      <c r="A158" s="4">
        <v>153</v>
      </c>
      <c r="B158" s="5" t="s">
        <v>302</v>
      </c>
      <c r="C158" s="5" t="s">
        <v>13</v>
      </c>
      <c r="D158" s="5" t="s">
        <v>14</v>
      </c>
      <c r="E158" s="5" t="s">
        <v>15</v>
      </c>
      <c r="F158" s="5" t="s">
        <v>192</v>
      </c>
    </row>
    <row r="159" spans="1:6" x14ac:dyDescent="0.25">
      <c r="A159" s="4">
        <v>154</v>
      </c>
      <c r="B159" s="5" t="s">
        <v>303</v>
      </c>
      <c r="C159" s="5" t="s">
        <v>18</v>
      </c>
      <c r="D159" s="5" t="s">
        <v>14</v>
      </c>
      <c r="E159" s="5" t="s">
        <v>15</v>
      </c>
      <c r="F159" s="5" t="s">
        <v>304</v>
      </c>
    </row>
    <row r="160" spans="1:6" x14ac:dyDescent="0.25">
      <c r="A160" s="4">
        <v>155</v>
      </c>
      <c r="B160" s="5" t="s">
        <v>305</v>
      </c>
      <c r="C160" s="5" t="s">
        <v>18</v>
      </c>
      <c r="D160" s="5" t="s">
        <v>14</v>
      </c>
      <c r="E160" s="5" t="s">
        <v>23</v>
      </c>
      <c r="F160" s="5" t="s">
        <v>306</v>
      </c>
    </row>
    <row r="161" spans="1:6" x14ac:dyDescent="0.25">
      <c r="A161" s="4">
        <v>156</v>
      </c>
      <c r="B161" s="5" t="s">
        <v>307</v>
      </c>
      <c r="C161" s="5" t="s">
        <v>18</v>
      </c>
      <c r="D161" s="5" t="s">
        <v>14</v>
      </c>
      <c r="E161" s="5" t="s">
        <v>23</v>
      </c>
      <c r="F161" s="5" t="s">
        <v>308</v>
      </c>
    </row>
    <row r="162" spans="1:6" x14ac:dyDescent="0.25">
      <c r="A162" s="4">
        <v>157</v>
      </c>
      <c r="B162" s="5" t="s">
        <v>62</v>
      </c>
      <c r="C162" s="5" t="s">
        <v>18</v>
      </c>
      <c r="D162" s="5" t="s">
        <v>14</v>
      </c>
      <c r="E162" s="5" t="s">
        <v>11</v>
      </c>
      <c r="F162" s="5" t="s">
        <v>309</v>
      </c>
    </row>
    <row r="163" spans="1:6" x14ac:dyDescent="0.25">
      <c r="A163" s="4">
        <v>158</v>
      </c>
      <c r="B163" s="5" t="s">
        <v>310</v>
      </c>
      <c r="C163" s="5" t="s">
        <v>18</v>
      </c>
      <c r="D163" s="5" t="s">
        <v>14</v>
      </c>
      <c r="E163" s="5" t="s">
        <v>39</v>
      </c>
      <c r="F163" s="5" t="s">
        <v>311</v>
      </c>
    </row>
    <row r="164" spans="1:6" x14ac:dyDescent="0.25">
      <c r="A164" s="4">
        <v>159</v>
      </c>
      <c r="B164" s="5" t="s">
        <v>66</v>
      </c>
      <c r="C164" s="5" t="s">
        <v>18</v>
      </c>
      <c r="D164" s="5" t="s">
        <v>14</v>
      </c>
      <c r="E164" s="5" t="s">
        <v>39</v>
      </c>
      <c r="F164" s="5" t="s">
        <v>312</v>
      </c>
    </row>
    <row r="165" spans="1:6" x14ac:dyDescent="0.25">
      <c r="A165" s="4">
        <v>160</v>
      </c>
      <c r="B165" s="5" t="s">
        <v>53</v>
      </c>
      <c r="C165" s="5" t="s">
        <v>18</v>
      </c>
      <c r="D165" s="5" t="s">
        <v>10</v>
      </c>
      <c r="E165" s="5" t="s">
        <v>11</v>
      </c>
      <c r="F165" s="5" t="s">
        <v>313</v>
      </c>
    </row>
    <row r="166" spans="1:6" x14ac:dyDescent="0.25">
      <c r="A166" s="4">
        <v>161</v>
      </c>
      <c r="B166" s="5" t="s">
        <v>314</v>
      </c>
      <c r="C166" s="5" t="s">
        <v>18</v>
      </c>
      <c r="D166" s="5" t="s">
        <v>14</v>
      </c>
      <c r="E166" s="5" t="s">
        <v>15</v>
      </c>
      <c r="F166" s="5" t="s">
        <v>315</v>
      </c>
    </row>
    <row r="167" spans="1:6" x14ac:dyDescent="0.25">
      <c r="A167" s="4">
        <v>162</v>
      </c>
      <c r="B167" s="5" t="s">
        <v>316</v>
      </c>
      <c r="C167" s="5" t="s">
        <v>18</v>
      </c>
      <c r="D167" s="5" t="s">
        <v>14</v>
      </c>
      <c r="E167" s="5" t="s">
        <v>39</v>
      </c>
      <c r="F167" s="5" t="s">
        <v>317</v>
      </c>
    </row>
    <row r="168" spans="1:6" x14ac:dyDescent="0.25">
      <c r="A168" s="4">
        <v>163</v>
      </c>
      <c r="B168" s="5" t="s">
        <v>318</v>
      </c>
      <c r="C168" s="5" t="s">
        <v>18</v>
      </c>
      <c r="D168" s="5" t="s">
        <v>14</v>
      </c>
      <c r="E168" s="5" t="s">
        <v>39</v>
      </c>
      <c r="F168" s="5">
        <v>2180010006</v>
      </c>
    </row>
    <row r="169" spans="1:6" x14ac:dyDescent="0.25">
      <c r="A169" s="4">
        <v>164</v>
      </c>
      <c r="B169" s="5" t="s">
        <v>319</v>
      </c>
      <c r="C169" s="5" t="s">
        <v>18</v>
      </c>
      <c r="D169" s="5" t="s">
        <v>14</v>
      </c>
      <c r="E169" s="5" t="s">
        <v>11</v>
      </c>
      <c r="F169" s="5" t="s">
        <v>320</v>
      </c>
    </row>
    <row r="170" spans="1:6" x14ac:dyDescent="0.25">
      <c r="A170" s="4">
        <v>165</v>
      </c>
      <c r="B170" s="5" t="s">
        <v>321</v>
      </c>
      <c r="C170" s="5" t="s">
        <v>18</v>
      </c>
      <c r="D170" s="5" t="s">
        <v>14</v>
      </c>
      <c r="E170" s="5" t="s">
        <v>23</v>
      </c>
      <c r="F170" s="5" t="s">
        <v>322</v>
      </c>
    </row>
    <row r="171" spans="1:6" x14ac:dyDescent="0.25">
      <c r="A171" s="4">
        <v>166</v>
      </c>
      <c r="B171" s="5" t="s">
        <v>323</v>
      </c>
      <c r="C171" s="5" t="s">
        <v>18</v>
      </c>
      <c r="D171" s="5" t="s">
        <v>14</v>
      </c>
      <c r="E171" s="5" t="s">
        <v>39</v>
      </c>
      <c r="F171" s="5" t="s">
        <v>324</v>
      </c>
    </row>
    <row r="172" spans="1:6" x14ac:dyDescent="0.25">
      <c r="A172" s="4">
        <v>167</v>
      </c>
      <c r="B172" s="5" t="s">
        <v>325</v>
      </c>
      <c r="C172" s="5" t="s">
        <v>13</v>
      </c>
      <c r="D172" s="5" t="s">
        <v>14</v>
      </c>
      <c r="E172" s="5" t="s">
        <v>15</v>
      </c>
      <c r="F172" s="5" t="s">
        <v>326</v>
      </c>
    </row>
    <row r="173" spans="1:6" x14ac:dyDescent="0.25">
      <c r="A173" s="4">
        <v>168</v>
      </c>
      <c r="B173" s="5" t="s">
        <v>327</v>
      </c>
      <c r="C173" s="5" t="s">
        <v>18</v>
      </c>
      <c r="D173" s="5" t="s">
        <v>14</v>
      </c>
      <c r="E173" s="5" t="s">
        <v>15</v>
      </c>
      <c r="F173" s="5" t="s">
        <v>328</v>
      </c>
    </row>
    <row r="174" spans="1:6" x14ac:dyDescent="0.25">
      <c r="A174" s="4">
        <v>169</v>
      </c>
      <c r="B174" s="5" t="s">
        <v>329</v>
      </c>
      <c r="C174" s="5" t="s">
        <v>18</v>
      </c>
      <c r="D174" s="5" t="s">
        <v>14</v>
      </c>
      <c r="E174" s="5" t="s">
        <v>15</v>
      </c>
      <c r="F174" s="5" t="s">
        <v>330</v>
      </c>
    </row>
    <row r="175" spans="1:6" x14ac:dyDescent="0.25">
      <c r="A175" s="4">
        <v>170</v>
      </c>
      <c r="B175" s="5" t="s">
        <v>331</v>
      </c>
      <c r="C175" s="5" t="s">
        <v>18</v>
      </c>
      <c r="D175" s="5" t="s">
        <v>14</v>
      </c>
      <c r="E175" s="5" t="s">
        <v>23</v>
      </c>
      <c r="F175" s="5" t="s">
        <v>332</v>
      </c>
    </row>
    <row r="176" spans="1:6" ht="26.25" x14ac:dyDescent="0.25">
      <c r="A176" s="4">
        <v>171</v>
      </c>
      <c r="B176" s="5" t="s">
        <v>333</v>
      </c>
      <c r="C176" s="5" t="s">
        <v>18</v>
      </c>
      <c r="D176" s="5" t="s">
        <v>14</v>
      </c>
      <c r="E176" s="5" t="s">
        <v>15</v>
      </c>
      <c r="F176" s="5" t="s">
        <v>334</v>
      </c>
    </row>
    <row r="177" spans="1:6" x14ac:dyDescent="0.25">
      <c r="A177" s="4">
        <v>172</v>
      </c>
      <c r="B177" s="5" t="s">
        <v>335</v>
      </c>
      <c r="C177" s="5" t="s">
        <v>13</v>
      </c>
      <c r="D177" s="5" t="s">
        <v>14</v>
      </c>
      <c r="E177" s="5" t="s">
        <v>11</v>
      </c>
      <c r="F177" s="5" t="s">
        <v>336</v>
      </c>
    </row>
    <row r="178" spans="1:6" x14ac:dyDescent="0.25">
      <c r="A178" s="4">
        <v>173</v>
      </c>
      <c r="B178" s="5" t="s">
        <v>337</v>
      </c>
      <c r="C178" s="5" t="s">
        <v>18</v>
      </c>
      <c r="D178" s="5" t="s">
        <v>14</v>
      </c>
      <c r="E178" s="5" t="s">
        <v>15</v>
      </c>
      <c r="F178" s="5" t="s">
        <v>338</v>
      </c>
    </row>
    <row r="179" spans="1:6" x14ac:dyDescent="0.25">
      <c r="A179" s="4">
        <v>174</v>
      </c>
      <c r="B179" s="5" t="s">
        <v>339</v>
      </c>
      <c r="C179" s="5" t="s">
        <v>18</v>
      </c>
      <c r="D179" s="5" t="s">
        <v>14</v>
      </c>
      <c r="E179" s="5" t="s">
        <v>11</v>
      </c>
      <c r="F179" s="5" t="s">
        <v>340</v>
      </c>
    </row>
    <row r="180" spans="1:6" x14ac:dyDescent="0.25">
      <c r="A180" s="4">
        <v>175</v>
      </c>
      <c r="B180" s="5" t="s">
        <v>341</v>
      </c>
      <c r="C180" s="5" t="s">
        <v>13</v>
      </c>
      <c r="D180" s="5" t="s">
        <v>14</v>
      </c>
      <c r="E180" s="5" t="s">
        <v>15</v>
      </c>
      <c r="F180" s="5" t="s">
        <v>342</v>
      </c>
    </row>
    <row r="181" spans="1:6" x14ac:dyDescent="0.25">
      <c r="A181" s="4">
        <v>176</v>
      </c>
      <c r="B181" s="5" t="s">
        <v>343</v>
      </c>
      <c r="C181" s="5" t="s">
        <v>18</v>
      </c>
      <c r="D181" s="5" t="s">
        <v>14</v>
      </c>
      <c r="E181" s="5" t="s">
        <v>11</v>
      </c>
      <c r="F181" s="5" t="s">
        <v>344</v>
      </c>
    </row>
    <row r="182" spans="1:6" x14ac:dyDescent="0.25">
      <c r="A182" s="4">
        <v>177</v>
      </c>
      <c r="B182" s="5" t="s">
        <v>345</v>
      </c>
      <c r="C182" s="5" t="s">
        <v>100</v>
      </c>
      <c r="D182" s="5" t="s">
        <v>14</v>
      </c>
      <c r="E182" s="5" t="s">
        <v>15</v>
      </c>
      <c r="F182" s="5" t="s">
        <v>346</v>
      </c>
    </row>
    <row r="183" spans="1:6" x14ac:dyDescent="0.25">
      <c r="A183" s="4">
        <v>178</v>
      </c>
      <c r="B183" s="5" t="s">
        <v>347</v>
      </c>
      <c r="C183" s="5" t="s">
        <v>18</v>
      </c>
      <c r="D183" s="5" t="s">
        <v>14</v>
      </c>
      <c r="E183" s="5" t="s">
        <v>23</v>
      </c>
      <c r="F183" s="5" t="s">
        <v>348</v>
      </c>
    </row>
    <row r="184" spans="1:6" x14ac:dyDescent="0.25">
      <c r="A184" s="4">
        <v>179</v>
      </c>
      <c r="B184" s="5" t="s">
        <v>349</v>
      </c>
      <c r="C184" s="5" t="s">
        <v>13</v>
      </c>
      <c r="D184" s="5" t="s">
        <v>14</v>
      </c>
      <c r="E184" s="5" t="s">
        <v>23</v>
      </c>
      <c r="F184" s="5" t="s">
        <v>350</v>
      </c>
    </row>
    <row r="185" spans="1:6" x14ac:dyDescent="0.25">
      <c r="A185" s="4">
        <v>180</v>
      </c>
      <c r="B185" s="5" t="s">
        <v>351</v>
      </c>
      <c r="C185" s="5" t="s">
        <v>13</v>
      </c>
      <c r="D185" s="5" t="s">
        <v>14</v>
      </c>
      <c r="E185" s="5" t="s">
        <v>23</v>
      </c>
      <c r="F185" s="5" t="s">
        <v>352</v>
      </c>
    </row>
    <row r="186" spans="1:6" x14ac:dyDescent="0.25">
      <c r="A186" s="4">
        <v>181</v>
      </c>
      <c r="B186" s="5" t="s">
        <v>34</v>
      </c>
      <c r="C186" s="5" t="s">
        <v>13</v>
      </c>
      <c r="D186" s="5" t="s">
        <v>14</v>
      </c>
      <c r="E186" s="5" t="s">
        <v>23</v>
      </c>
      <c r="F186" s="5" t="s">
        <v>353</v>
      </c>
    </row>
    <row r="187" spans="1:6" x14ac:dyDescent="0.25">
      <c r="A187" s="4">
        <v>182</v>
      </c>
      <c r="B187" s="5" t="s">
        <v>337</v>
      </c>
      <c r="C187" s="5" t="s">
        <v>18</v>
      </c>
      <c r="D187" s="5" t="s">
        <v>14</v>
      </c>
      <c r="E187" s="5" t="s">
        <v>15</v>
      </c>
      <c r="F187" s="5" t="s">
        <v>354</v>
      </c>
    </row>
    <row r="188" spans="1:6" x14ac:dyDescent="0.25">
      <c r="A188" s="4">
        <v>183</v>
      </c>
      <c r="B188" s="5" t="s">
        <v>355</v>
      </c>
      <c r="C188" s="5" t="s">
        <v>18</v>
      </c>
      <c r="D188" s="5" t="s">
        <v>14</v>
      </c>
      <c r="E188" s="5" t="s">
        <v>11</v>
      </c>
      <c r="F188" s="5" t="s">
        <v>356</v>
      </c>
    </row>
    <row r="189" spans="1:6" x14ac:dyDescent="0.25">
      <c r="A189" s="4">
        <v>184</v>
      </c>
      <c r="B189" s="5" t="s">
        <v>357</v>
      </c>
      <c r="C189" s="5" t="s">
        <v>18</v>
      </c>
      <c r="D189" s="5" t="s">
        <v>14</v>
      </c>
      <c r="E189" s="5" t="s">
        <v>11</v>
      </c>
      <c r="F189" s="5" t="s">
        <v>358</v>
      </c>
    </row>
    <row r="190" spans="1:6" x14ac:dyDescent="0.25">
      <c r="A190" s="4">
        <v>185</v>
      </c>
      <c r="B190" s="5" t="s">
        <v>359</v>
      </c>
      <c r="C190" s="5" t="s">
        <v>18</v>
      </c>
      <c r="D190" s="5" t="s">
        <v>14</v>
      </c>
      <c r="E190" s="5" t="s">
        <v>23</v>
      </c>
      <c r="F190" s="5" t="s">
        <v>360</v>
      </c>
    </row>
    <row r="191" spans="1:6" x14ac:dyDescent="0.25">
      <c r="A191" s="4">
        <v>186</v>
      </c>
      <c r="B191" s="5" t="s">
        <v>361</v>
      </c>
      <c r="C191" s="5" t="s">
        <v>13</v>
      </c>
      <c r="D191" s="5" t="s">
        <v>14</v>
      </c>
      <c r="E191" s="5" t="s">
        <v>11</v>
      </c>
      <c r="F191" s="5" t="s">
        <v>362</v>
      </c>
    </row>
    <row r="192" spans="1:6" x14ac:dyDescent="0.25">
      <c r="A192" s="4">
        <v>187</v>
      </c>
      <c r="B192" s="5" t="s">
        <v>363</v>
      </c>
      <c r="C192" s="5" t="s">
        <v>18</v>
      </c>
      <c r="D192" s="5" t="s">
        <v>14</v>
      </c>
      <c r="E192" s="5" t="s">
        <v>15</v>
      </c>
      <c r="F192" s="5" t="s">
        <v>364</v>
      </c>
    </row>
    <row r="193" spans="1:6" x14ac:dyDescent="0.25">
      <c r="A193" s="4">
        <v>188</v>
      </c>
      <c r="B193" s="5" t="s">
        <v>365</v>
      </c>
      <c r="C193" s="5" t="s">
        <v>13</v>
      </c>
      <c r="D193" s="5" t="s">
        <v>14</v>
      </c>
      <c r="E193" s="5" t="s">
        <v>11</v>
      </c>
      <c r="F193" s="5" t="s">
        <v>366</v>
      </c>
    </row>
    <row r="194" spans="1:6" x14ac:dyDescent="0.25">
      <c r="A194" s="4">
        <v>189</v>
      </c>
      <c r="B194" s="5" t="s">
        <v>367</v>
      </c>
      <c r="C194" s="5" t="s">
        <v>18</v>
      </c>
      <c r="D194" s="5" t="s">
        <v>14</v>
      </c>
      <c r="E194" s="5" t="s">
        <v>11</v>
      </c>
      <c r="F194" s="5" t="s">
        <v>368</v>
      </c>
    </row>
    <row r="199" spans="1:6" ht="18.75" x14ac:dyDescent="0.25">
      <c r="A199" s="10" t="s">
        <v>369</v>
      </c>
      <c r="B199" s="8"/>
      <c r="C199" s="8"/>
      <c r="D199" s="12" t="s">
        <v>370</v>
      </c>
      <c r="E199" s="7"/>
      <c r="F199" s="9"/>
    </row>
    <row r="200" spans="1:6" ht="18.75" x14ac:dyDescent="0.25">
      <c r="A200" s="7"/>
      <c r="B200" s="8"/>
      <c r="C200" s="8"/>
      <c r="D200" s="10" t="s">
        <v>371</v>
      </c>
      <c r="E200" s="7"/>
      <c r="F200" s="9"/>
    </row>
    <row r="201" spans="1:6" x14ac:dyDescent="0.25">
      <c r="A201" s="7"/>
      <c r="B201" s="8"/>
      <c r="C201" s="8"/>
      <c r="D201" s="8"/>
      <c r="E201" s="7"/>
      <c r="F201" s="9"/>
    </row>
    <row r="202" spans="1:6" x14ac:dyDescent="0.25">
      <c r="A202" s="7"/>
      <c r="B202" s="8"/>
      <c r="C202" s="8"/>
      <c r="D202" s="8"/>
      <c r="E202" s="7"/>
      <c r="F202" s="9"/>
    </row>
    <row r="203" spans="1:6" x14ac:dyDescent="0.25">
      <c r="B203" s="8"/>
      <c r="C203" s="8"/>
      <c r="D203" s="8"/>
      <c r="E203" s="7"/>
      <c r="F203" s="9"/>
    </row>
    <row r="204" spans="1:6" x14ac:dyDescent="0.25">
      <c r="A204" s="7"/>
      <c r="B204" s="8"/>
      <c r="C204" s="8"/>
      <c r="D204" s="8"/>
      <c r="E204" s="7"/>
      <c r="F204" s="7"/>
    </row>
    <row r="205" spans="1:6" x14ac:dyDescent="0.25">
      <c r="A205" s="7"/>
      <c r="B205" s="8"/>
      <c r="C205" s="8"/>
      <c r="D205" s="8"/>
      <c r="E205" s="7"/>
      <c r="F205" s="9"/>
    </row>
    <row r="206" spans="1:6" ht="18.75" x14ac:dyDescent="0.25">
      <c r="B206" s="11"/>
      <c r="C206" s="8"/>
      <c r="E206" s="10"/>
      <c r="F206" s="11"/>
    </row>
    <row r="207" spans="1:6" ht="18.75" x14ac:dyDescent="0.25">
      <c r="A207" s="10"/>
      <c r="B207" s="11"/>
      <c r="C207" s="8"/>
      <c r="E207" s="10"/>
      <c r="F207" s="11"/>
    </row>
    <row r="208" spans="1:6" x14ac:dyDescent="0.25">
      <c r="A208" s="7"/>
      <c r="B208" s="8"/>
      <c r="C208" s="8"/>
      <c r="D208" s="8"/>
      <c r="E208" s="7"/>
      <c r="F208" s="9"/>
    </row>
  </sheetData>
  <mergeCells count="2">
    <mergeCell ref="A1:F1"/>
    <mergeCell ref="A2:F4"/>
  </mergeCells>
  <pageMargins left="0.70866141732283472" right="0.70866141732283472" top="0.94488188976377963" bottom="0.78740157480314965" header="0.31496062992125984" footer="0.31496062992125984"/>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M51"/>
  <sheetViews>
    <sheetView topLeftCell="DS1" workbookViewId="0">
      <selection sqref="A1:GM45"/>
    </sheetView>
  </sheetViews>
  <sheetFormatPr defaultColWidth="9.140625" defaultRowHeight="15" x14ac:dyDescent="0.25"/>
  <cols>
    <col min="1" max="1" width="34.5703125" style="15" customWidth="1"/>
    <col min="2" max="2" width="2" style="16" customWidth="1"/>
    <col min="3" max="3" width="2" style="16" bestFit="1" customWidth="1"/>
    <col min="4" max="10" width="1.7109375" style="16" customWidth="1"/>
    <col min="11" max="99" width="2.42578125" style="16" customWidth="1"/>
    <col min="100" max="100" width="2.5703125" style="16" bestFit="1" customWidth="1"/>
    <col min="101" max="107" width="3.28515625" style="16" bestFit="1" customWidth="1"/>
    <col min="108" max="108" width="3.5703125" style="16" customWidth="1"/>
    <col min="109" max="111" width="3.28515625" style="16" bestFit="1" customWidth="1"/>
    <col min="112" max="190" width="3.140625" style="16" customWidth="1"/>
    <col min="191" max="16384" width="9.140625" style="16"/>
  </cols>
  <sheetData>
    <row r="1" spans="1:195" s="13" customFormat="1" ht="18.75" x14ac:dyDescent="0.25">
      <c r="A1" s="131" t="s">
        <v>372</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1"/>
      <c r="DI1" s="131"/>
      <c r="DJ1" s="131"/>
      <c r="DK1" s="131"/>
      <c r="DL1" s="131"/>
      <c r="DM1" s="131"/>
      <c r="DN1" s="131"/>
      <c r="DO1" s="131"/>
      <c r="DP1" s="131"/>
      <c r="DQ1" s="131"/>
      <c r="DR1" s="131"/>
      <c r="DS1" s="131"/>
      <c r="DT1" s="131"/>
      <c r="DU1" s="131"/>
      <c r="DV1" s="131"/>
      <c r="DW1" s="131"/>
      <c r="DX1" s="131"/>
      <c r="DY1" s="131"/>
      <c r="DZ1" s="131"/>
      <c r="EA1" s="131"/>
      <c r="EB1" s="131"/>
      <c r="EC1" s="131"/>
      <c r="ED1" s="131"/>
      <c r="EE1" s="131"/>
      <c r="EF1" s="131"/>
      <c r="EG1" s="131"/>
      <c r="EH1" s="131"/>
      <c r="EI1" s="131"/>
      <c r="EJ1" s="131"/>
      <c r="EK1" s="131"/>
      <c r="EL1" s="131"/>
      <c r="EM1" s="131"/>
      <c r="EN1" s="131"/>
      <c r="EO1" s="131"/>
      <c r="EP1" s="131"/>
      <c r="EQ1" s="131"/>
      <c r="ER1" s="131"/>
      <c r="ES1" s="131"/>
      <c r="ET1" s="131"/>
      <c r="EU1" s="131"/>
      <c r="EV1" s="131"/>
      <c r="EW1" s="131"/>
      <c r="EX1" s="131"/>
      <c r="EY1" s="131"/>
      <c r="EZ1" s="131"/>
      <c r="FA1" s="131"/>
      <c r="FB1" s="131"/>
      <c r="FC1" s="131"/>
      <c r="FD1" s="131"/>
      <c r="FE1" s="131"/>
      <c r="FF1" s="131"/>
      <c r="FG1" s="131"/>
      <c r="FH1" s="131"/>
      <c r="FI1" s="131"/>
      <c r="FJ1" s="131"/>
      <c r="FK1" s="131"/>
      <c r="FL1" s="131"/>
      <c r="FM1" s="131"/>
      <c r="FN1" s="131"/>
      <c r="FO1" s="131"/>
      <c r="FP1" s="131"/>
      <c r="FQ1" s="131"/>
      <c r="FR1" s="131"/>
      <c r="FS1" s="131"/>
      <c r="FT1" s="131"/>
      <c r="FU1" s="131"/>
      <c r="FV1" s="131"/>
      <c r="FW1" s="131"/>
      <c r="FX1" s="131"/>
      <c r="FY1" s="131"/>
      <c r="FZ1" s="131"/>
      <c r="GA1" s="131"/>
      <c r="GB1" s="131"/>
      <c r="GC1" s="131"/>
      <c r="GD1" s="131"/>
      <c r="GE1" s="131"/>
      <c r="GF1" s="131"/>
      <c r="GG1" s="131"/>
      <c r="GH1" s="131"/>
      <c r="GI1" s="131"/>
      <c r="GJ1" s="131"/>
      <c r="GK1" s="131"/>
      <c r="GL1" s="131"/>
      <c r="GM1" s="131"/>
    </row>
    <row r="2" spans="1:195" s="13" customFormat="1" ht="18.75" x14ac:dyDescent="0.25">
      <c r="A2" s="131"/>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row>
    <row r="3" spans="1:195" s="14" customFormat="1" ht="18.75" x14ac:dyDescent="0.25">
      <c r="A3" s="132" t="s">
        <v>373</v>
      </c>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c r="FT3" s="132"/>
      <c r="FU3" s="132"/>
      <c r="FV3" s="132"/>
      <c r="FW3" s="132"/>
      <c r="FX3" s="132"/>
      <c r="FY3" s="132"/>
      <c r="FZ3" s="132"/>
      <c r="GA3" s="132"/>
      <c r="GB3" s="132"/>
      <c r="GC3" s="132"/>
      <c r="GD3" s="132"/>
      <c r="GE3" s="132"/>
      <c r="GF3" s="132"/>
      <c r="GG3" s="132"/>
      <c r="GH3" s="132"/>
      <c r="GI3" s="132"/>
      <c r="GJ3" s="132"/>
      <c r="GK3" s="132"/>
      <c r="GL3" s="132"/>
      <c r="GM3" s="132"/>
    </row>
    <row r="4" spans="1:195" ht="15" customHeight="1" x14ac:dyDescent="0.25">
      <c r="A4" s="133"/>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row>
    <row r="5" spans="1:195" s="21" customFormat="1" ht="11.25" x14ac:dyDescent="0.25">
      <c r="A5" s="17" t="s">
        <v>2</v>
      </c>
      <c r="B5" s="18">
        <v>1</v>
      </c>
      <c r="C5" s="18">
        <v>2</v>
      </c>
      <c r="D5" s="18">
        <v>3</v>
      </c>
      <c r="E5" s="18">
        <v>4</v>
      </c>
      <c r="F5" s="18">
        <v>5</v>
      </c>
      <c r="G5" s="18">
        <v>6</v>
      </c>
      <c r="H5" s="18">
        <v>7</v>
      </c>
      <c r="I5" s="18">
        <v>8</v>
      </c>
      <c r="J5" s="18">
        <v>9</v>
      </c>
      <c r="K5" s="18">
        <v>10</v>
      </c>
      <c r="L5" s="18">
        <v>11</v>
      </c>
      <c r="M5" s="18">
        <v>12</v>
      </c>
      <c r="N5" s="18">
        <v>13</v>
      </c>
      <c r="O5" s="18">
        <v>14</v>
      </c>
      <c r="P5" s="18">
        <v>15</v>
      </c>
      <c r="Q5" s="18">
        <v>16</v>
      </c>
      <c r="R5" s="18">
        <v>17</v>
      </c>
      <c r="S5" s="18">
        <v>18</v>
      </c>
      <c r="T5" s="18">
        <v>19</v>
      </c>
      <c r="U5" s="18">
        <v>20</v>
      </c>
      <c r="V5" s="18">
        <v>21</v>
      </c>
      <c r="W5" s="18">
        <v>22</v>
      </c>
      <c r="X5" s="18">
        <v>23</v>
      </c>
      <c r="Y5" s="18">
        <v>24</v>
      </c>
      <c r="Z5" s="18">
        <v>25</v>
      </c>
      <c r="AA5" s="18">
        <v>26</v>
      </c>
      <c r="AB5" s="18">
        <v>27</v>
      </c>
      <c r="AC5" s="18">
        <v>28</v>
      </c>
      <c r="AD5" s="18">
        <v>29</v>
      </c>
      <c r="AE5" s="18">
        <v>30</v>
      </c>
      <c r="AF5" s="18">
        <v>31</v>
      </c>
      <c r="AG5" s="18">
        <v>32</v>
      </c>
      <c r="AH5" s="18">
        <v>33</v>
      </c>
      <c r="AI5" s="18">
        <v>34</v>
      </c>
      <c r="AJ5" s="18">
        <v>35</v>
      </c>
      <c r="AK5" s="18">
        <v>36</v>
      </c>
      <c r="AL5" s="18">
        <v>37</v>
      </c>
      <c r="AM5" s="18">
        <v>38</v>
      </c>
      <c r="AN5" s="18">
        <v>39</v>
      </c>
      <c r="AO5" s="18">
        <v>40</v>
      </c>
      <c r="AP5" s="18">
        <v>41</v>
      </c>
      <c r="AQ5" s="18">
        <v>42</v>
      </c>
      <c r="AR5" s="18">
        <v>43</v>
      </c>
      <c r="AS5" s="18">
        <v>44</v>
      </c>
      <c r="AT5" s="18">
        <v>45</v>
      </c>
      <c r="AU5" s="18">
        <v>46</v>
      </c>
      <c r="AV5" s="18">
        <v>47</v>
      </c>
      <c r="AW5" s="18">
        <v>48</v>
      </c>
      <c r="AX5" s="18">
        <v>49</v>
      </c>
      <c r="AY5" s="18">
        <v>50</v>
      </c>
      <c r="AZ5" s="18">
        <v>51</v>
      </c>
      <c r="BA5" s="18">
        <v>52</v>
      </c>
      <c r="BB5" s="18">
        <v>53</v>
      </c>
      <c r="BC5" s="18">
        <v>54</v>
      </c>
      <c r="BD5" s="18">
        <v>55</v>
      </c>
      <c r="BE5" s="18">
        <v>56</v>
      </c>
      <c r="BF5" s="18">
        <v>57</v>
      </c>
      <c r="BG5" s="18">
        <v>58</v>
      </c>
      <c r="BH5" s="18">
        <v>59</v>
      </c>
      <c r="BI5" s="18">
        <v>60</v>
      </c>
      <c r="BJ5" s="18">
        <v>61</v>
      </c>
      <c r="BK5" s="18">
        <v>62</v>
      </c>
      <c r="BL5" s="18">
        <v>63</v>
      </c>
      <c r="BM5" s="18">
        <v>64</v>
      </c>
      <c r="BN5" s="18">
        <v>65</v>
      </c>
      <c r="BO5" s="18">
        <v>66</v>
      </c>
      <c r="BP5" s="18">
        <v>67</v>
      </c>
      <c r="BQ5" s="18">
        <v>68</v>
      </c>
      <c r="BR5" s="18">
        <v>69</v>
      </c>
      <c r="BS5" s="18">
        <v>70</v>
      </c>
      <c r="BT5" s="18">
        <v>71</v>
      </c>
      <c r="BU5" s="18">
        <v>72</v>
      </c>
      <c r="BV5" s="18">
        <v>73</v>
      </c>
      <c r="BW5" s="18">
        <v>74</v>
      </c>
      <c r="BX5" s="18">
        <v>75</v>
      </c>
      <c r="BY5" s="18">
        <v>76</v>
      </c>
      <c r="BZ5" s="18">
        <v>77</v>
      </c>
      <c r="CA5" s="18">
        <v>78</v>
      </c>
      <c r="CB5" s="18">
        <v>79</v>
      </c>
      <c r="CC5" s="18">
        <v>80</v>
      </c>
      <c r="CD5" s="18">
        <v>81</v>
      </c>
      <c r="CE5" s="18">
        <v>82</v>
      </c>
      <c r="CF5" s="18">
        <v>83</v>
      </c>
      <c r="CG5" s="18">
        <v>84</v>
      </c>
      <c r="CH5" s="18">
        <v>85</v>
      </c>
      <c r="CI5" s="18">
        <v>86</v>
      </c>
      <c r="CJ5" s="18">
        <v>87</v>
      </c>
      <c r="CK5" s="18">
        <v>88</v>
      </c>
      <c r="CL5" s="18">
        <v>89</v>
      </c>
      <c r="CM5" s="18">
        <v>90</v>
      </c>
      <c r="CN5" s="18">
        <v>91</v>
      </c>
      <c r="CO5" s="18">
        <v>92</v>
      </c>
      <c r="CP5" s="18">
        <v>93</v>
      </c>
      <c r="CQ5" s="18">
        <v>94</v>
      </c>
      <c r="CR5" s="18">
        <v>95</v>
      </c>
      <c r="CS5" s="18">
        <v>96</v>
      </c>
      <c r="CT5" s="18">
        <v>97</v>
      </c>
      <c r="CU5" s="18">
        <v>98</v>
      </c>
      <c r="CV5" s="18">
        <v>99</v>
      </c>
      <c r="CW5" s="18">
        <v>100</v>
      </c>
      <c r="CX5" s="18">
        <v>101</v>
      </c>
      <c r="CY5" s="18">
        <v>102</v>
      </c>
      <c r="CZ5" s="18">
        <v>103</v>
      </c>
      <c r="DA5" s="18">
        <v>104</v>
      </c>
      <c r="DB5" s="18">
        <v>105</v>
      </c>
      <c r="DC5" s="18">
        <v>106</v>
      </c>
      <c r="DD5" s="18">
        <v>107</v>
      </c>
      <c r="DE5" s="18">
        <v>108</v>
      </c>
      <c r="DF5" s="18">
        <v>109</v>
      </c>
      <c r="DG5" s="19">
        <v>110</v>
      </c>
      <c r="DH5" s="18">
        <v>111</v>
      </c>
      <c r="DI5" s="19">
        <v>112</v>
      </c>
      <c r="DJ5" s="18">
        <v>113</v>
      </c>
      <c r="DK5" s="19">
        <v>114</v>
      </c>
      <c r="DL5" s="18">
        <v>115</v>
      </c>
      <c r="DM5" s="19">
        <v>116</v>
      </c>
      <c r="DN5" s="18">
        <v>117</v>
      </c>
      <c r="DO5" s="19">
        <v>118</v>
      </c>
      <c r="DP5" s="18">
        <v>119</v>
      </c>
      <c r="DQ5" s="19">
        <v>120</v>
      </c>
      <c r="DR5" s="18">
        <v>121</v>
      </c>
      <c r="DS5" s="19">
        <v>122</v>
      </c>
      <c r="DT5" s="18">
        <v>123</v>
      </c>
      <c r="DU5" s="19">
        <v>124</v>
      </c>
      <c r="DV5" s="18">
        <v>125</v>
      </c>
      <c r="DW5" s="19">
        <v>126</v>
      </c>
      <c r="DX5" s="18">
        <v>127</v>
      </c>
      <c r="DY5" s="19">
        <v>128</v>
      </c>
      <c r="DZ5" s="18">
        <v>129</v>
      </c>
      <c r="EA5" s="19">
        <v>130</v>
      </c>
      <c r="EB5" s="18">
        <v>131</v>
      </c>
      <c r="EC5" s="19">
        <v>132</v>
      </c>
      <c r="ED5" s="18">
        <v>133</v>
      </c>
      <c r="EE5" s="19">
        <v>134</v>
      </c>
      <c r="EF5" s="18">
        <v>135</v>
      </c>
      <c r="EG5" s="19">
        <v>136</v>
      </c>
      <c r="EH5" s="18">
        <v>137</v>
      </c>
      <c r="EI5" s="19">
        <v>138</v>
      </c>
      <c r="EJ5" s="18">
        <v>139</v>
      </c>
      <c r="EK5" s="19">
        <v>140</v>
      </c>
      <c r="EL5" s="18">
        <v>141</v>
      </c>
      <c r="EM5" s="19">
        <v>142</v>
      </c>
      <c r="EN5" s="18">
        <v>143</v>
      </c>
      <c r="EO5" s="19">
        <v>144</v>
      </c>
      <c r="EP5" s="18">
        <v>145</v>
      </c>
      <c r="EQ5" s="19">
        <v>146</v>
      </c>
      <c r="ER5" s="18">
        <v>147</v>
      </c>
      <c r="ES5" s="19">
        <v>148</v>
      </c>
      <c r="ET5" s="18">
        <v>149</v>
      </c>
      <c r="EU5" s="19">
        <v>150</v>
      </c>
      <c r="EV5" s="18">
        <v>151</v>
      </c>
      <c r="EW5" s="19">
        <v>152</v>
      </c>
      <c r="EX5" s="18">
        <v>153</v>
      </c>
      <c r="EY5" s="19">
        <v>154</v>
      </c>
      <c r="EZ5" s="18">
        <v>155</v>
      </c>
      <c r="FA5" s="19">
        <v>156</v>
      </c>
      <c r="FB5" s="18">
        <v>157</v>
      </c>
      <c r="FC5" s="19">
        <v>158</v>
      </c>
      <c r="FD5" s="18">
        <v>159</v>
      </c>
      <c r="FE5" s="19">
        <v>160</v>
      </c>
      <c r="FF5" s="18">
        <v>161</v>
      </c>
      <c r="FG5" s="19">
        <v>162</v>
      </c>
      <c r="FH5" s="18">
        <v>163</v>
      </c>
      <c r="FI5" s="19">
        <v>164</v>
      </c>
      <c r="FJ5" s="18">
        <v>165</v>
      </c>
      <c r="FK5" s="19">
        <v>166</v>
      </c>
      <c r="FL5" s="18">
        <v>167</v>
      </c>
      <c r="FM5" s="19">
        <v>168</v>
      </c>
      <c r="FN5" s="18">
        <v>169</v>
      </c>
      <c r="FO5" s="19">
        <v>170</v>
      </c>
      <c r="FP5" s="18">
        <v>171</v>
      </c>
      <c r="FQ5" s="19">
        <v>172</v>
      </c>
      <c r="FR5" s="18">
        <v>173</v>
      </c>
      <c r="FS5" s="19">
        <v>174</v>
      </c>
      <c r="FT5" s="18">
        <v>175</v>
      </c>
      <c r="FU5" s="19">
        <v>176</v>
      </c>
      <c r="FV5" s="18">
        <v>177</v>
      </c>
      <c r="FW5" s="19">
        <v>178</v>
      </c>
      <c r="FX5" s="18">
        <v>179</v>
      </c>
      <c r="FY5" s="19">
        <v>180</v>
      </c>
      <c r="FZ5" s="18">
        <v>181</v>
      </c>
      <c r="GA5" s="19">
        <v>182</v>
      </c>
      <c r="GB5" s="18">
        <v>183</v>
      </c>
      <c r="GC5" s="19">
        <v>184</v>
      </c>
      <c r="GD5" s="18">
        <v>185</v>
      </c>
      <c r="GE5" s="19">
        <v>186</v>
      </c>
      <c r="GF5" s="18">
        <v>187</v>
      </c>
      <c r="GG5" s="19">
        <v>188</v>
      </c>
      <c r="GH5" s="18">
        <v>189</v>
      </c>
      <c r="GI5" s="20" t="s">
        <v>374</v>
      </c>
      <c r="GM5" s="134" t="s">
        <v>371</v>
      </c>
    </row>
    <row r="6" spans="1:195" s="21" customFormat="1" ht="11.25" x14ac:dyDescent="0.25">
      <c r="A6" s="22" t="s">
        <v>375</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5"/>
      <c r="CW6" s="25"/>
      <c r="CX6" s="25"/>
      <c r="CY6" s="25"/>
      <c r="CZ6" s="25"/>
      <c r="DA6" s="25"/>
      <c r="DB6" s="25"/>
      <c r="DC6" s="25"/>
      <c r="DD6" s="25"/>
      <c r="DE6" s="25"/>
      <c r="DF6" s="25"/>
      <c r="DG6" s="25"/>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7"/>
      <c r="GM6" s="134"/>
    </row>
    <row r="7" spans="1:195" s="21" customFormat="1" ht="12.75" x14ac:dyDescent="0.25">
      <c r="A7" s="28" t="s">
        <v>376</v>
      </c>
      <c r="B7" s="29">
        <v>4</v>
      </c>
      <c r="C7" s="29">
        <v>5</v>
      </c>
      <c r="D7" s="29">
        <v>3</v>
      </c>
      <c r="E7" s="29">
        <v>3</v>
      </c>
      <c r="F7" s="29">
        <v>1</v>
      </c>
      <c r="G7" s="29">
        <v>4</v>
      </c>
      <c r="H7" s="29">
        <v>4</v>
      </c>
      <c r="I7" s="29">
        <v>3</v>
      </c>
      <c r="J7" s="29">
        <v>4</v>
      </c>
      <c r="K7" s="29">
        <v>5</v>
      </c>
      <c r="L7" s="29">
        <v>4</v>
      </c>
      <c r="M7" s="29">
        <v>4</v>
      </c>
      <c r="N7" s="29">
        <v>1</v>
      </c>
      <c r="O7" s="29">
        <v>4</v>
      </c>
      <c r="P7" s="29">
        <v>4</v>
      </c>
      <c r="Q7" s="29">
        <v>5</v>
      </c>
      <c r="R7" s="29">
        <v>4</v>
      </c>
      <c r="S7" s="29">
        <v>5</v>
      </c>
      <c r="T7" s="29">
        <v>3</v>
      </c>
      <c r="U7" s="29">
        <v>5</v>
      </c>
      <c r="V7" s="29">
        <v>5</v>
      </c>
      <c r="W7" s="29">
        <v>4</v>
      </c>
      <c r="X7" s="29">
        <v>5</v>
      </c>
      <c r="Y7" s="29">
        <v>2</v>
      </c>
      <c r="Z7" s="29">
        <v>3</v>
      </c>
      <c r="AA7" s="29">
        <v>3</v>
      </c>
      <c r="AB7" s="29">
        <v>4</v>
      </c>
      <c r="AC7" s="29">
        <v>1</v>
      </c>
      <c r="AD7" s="29">
        <v>2</v>
      </c>
      <c r="AE7" s="29">
        <v>3</v>
      </c>
      <c r="AF7" s="29">
        <v>3</v>
      </c>
      <c r="AG7" s="29">
        <v>5</v>
      </c>
      <c r="AH7" s="29">
        <v>5</v>
      </c>
      <c r="AI7" s="29">
        <v>4</v>
      </c>
      <c r="AJ7" s="29">
        <v>4</v>
      </c>
      <c r="AK7" s="29">
        <v>4</v>
      </c>
      <c r="AL7" s="29">
        <v>3</v>
      </c>
      <c r="AM7" s="29">
        <v>4</v>
      </c>
      <c r="AN7" s="29">
        <v>4</v>
      </c>
      <c r="AO7" s="29">
        <v>3</v>
      </c>
      <c r="AP7" s="29">
        <v>2</v>
      </c>
      <c r="AQ7" s="29">
        <v>5</v>
      </c>
      <c r="AR7" s="29">
        <v>5</v>
      </c>
      <c r="AS7" s="29">
        <v>1</v>
      </c>
      <c r="AT7" s="29">
        <v>2</v>
      </c>
      <c r="AU7" s="29">
        <v>3</v>
      </c>
      <c r="AV7" s="29">
        <v>2</v>
      </c>
      <c r="AW7" s="29">
        <v>3</v>
      </c>
      <c r="AX7" s="29">
        <v>5</v>
      </c>
      <c r="AY7" s="29">
        <v>3</v>
      </c>
      <c r="AZ7" s="29">
        <v>5</v>
      </c>
      <c r="BA7" s="29">
        <v>3</v>
      </c>
      <c r="BB7" s="29">
        <v>3</v>
      </c>
      <c r="BC7" s="29">
        <v>4</v>
      </c>
      <c r="BD7" s="29">
        <v>4</v>
      </c>
      <c r="BE7" s="29">
        <v>5</v>
      </c>
      <c r="BF7" s="29">
        <v>3</v>
      </c>
      <c r="BG7" s="29">
        <v>3</v>
      </c>
      <c r="BH7" s="29">
        <v>5</v>
      </c>
      <c r="BI7" s="29">
        <v>3</v>
      </c>
      <c r="BJ7" s="29">
        <v>1</v>
      </c>
      <c r="BK7" s="29">
        <v>5</v>
      </c>
      <c r="BL7" s="29">
        <v>4</v>
      </c>
      <c r="BM7" s="29">
        <v>5</v>
      </c>
      <c r="BN7" s="29">
        <v>4</v>
      </c>
      <c r="BO7" s="29">
        <v>5</v>
      </c>
      <c r="BP7" s="29">
        <v>5</v>
      </c>
      <c r="BQ7" s="29">
        <v>5</v>
      </c>
      <c r="BR7" s="29">
        <v>5</v>
      </c>
      <c r="BS7" s="29">
        <v>4</v>
      </c>
      <c r="BT7" s="29">
        <v>5</v>
      </c>
      <c r="BU7" s="29">
        <v>5</v>
      </c>
      <c r="BV7" s="29">
        <v>5</v>
      </c>
      <c r="BW7" s="29">
        <v>5</v>
      </c>
      <c r="BX7" s="29">
        <v>5</v>
      </c>
      <c r="BY7" s="29">
        <v>2</v>
      </c>
      <c r="BZ7" s="29">
        <v>3</v>
      </c>
      <c r="CA7" s="29">
        <v>5</v>
      </c>
      <c r="CB7" s="29">
        <v>3</v>
      </c>
      <c r="CC7" s="29">
        <v>3</v>
      </c>
      <c r="CD7" s="29">
        <v>4</v>
      </c>
      <c r="CE7" s="29">
        <v>4</v>
      </c>
      <c r="CF7" s="29">
        <v>5</v>
      </c>
      <c r="CG7" s="29">
        <v>5</v>
      </c>
      <c r="CH7" s="29">
        <v>5</v>
      </c>
      <c r="CI7" s="29">
        <v>3</v>
      </c>
      <c r="CJ7" s="29">
        <v>3</v>
      </c>
      <c r="CK7" s="29">
        <v>5</v>
      </c>
      <c r="CL7" s="29">
        <v>4</v>
      </c>
      <c r="CM7" s="29">
        <v>5</v>
      </c>
      <c r="CN7" s="29">
        <v>2</v>
      </c>
      <c r="CO7" s="29">
        <v>3</v>
      </c>
      <c r="CP7" s="29">
        <v>3</v>
      </c>
      <c r="CQ7" s="29">
        <v>1</v>
      </c>
      <c r="CR7" s="29">
        <v>3</v>
      </c>
      <c r="CS7" s="29">
        <v>4</v>
      </c>
      <c r="CT7" s="29">
        <v>5</v>
      </c>
      <c r="CU7" s="29">
        <v>5</v>
      </c>
      <c r="CV7" s="29">
        <v>5</v>
      </c>
      <c r="CW7" s="29">
        <v>4</v>
      </c>
      <c r="CX7" s="29">
        <v>5</v>
      </c>
      <c r="CY7" s="29">
        <v>3</v>
      </c>
      <c r="CZ7" s="29">
        <v>5</v>
      </c>
      <c r="DA7" s="29">
        <v>3</v>
      </c>
      <c r="DB7" s="29">
        <v>2</v>
      </c>
      <c r="DC7" s="29">
        <v>2</v>
      </c>
      <c r="DD7" s="29">
        <v>2</v>
      </c>
      <c r="DE7" s="29">
        <v>5</v>
      </c>
      <c r="DF7" s="29">
        <v>5</v>
      </c>
      <c r="DG7" s="29">
        <v>3</v>
      </c>
      <c r="DH7" s="29">
        <v>2</v>
      </c>
      <c r="DI7" s="29">
        <v>4</v>
      </c>
      <c r="DJ7" s="29">
        <v>5</v>
      </c>
      <c r="DK7" s="29">
        <v>3</v>
      </c>
      <c r="DL7" s="29">
        <v>3</v>
      </c>
      <c r="DM7" s="29">
        <v>4</v>
      </c>
      <c r="DN7" s="29">
        <v>3</v>
      </c>
      <c r="DO7" s="29">
        <v>5</v>
      </c>
      <c r="DP7" s="29">
        <v>4</v>
      </c>
      <c r="DQ7" s="29">
        <v>3</v>
      </c>
      <c r="DR7" s="29">
        <v>5</v>
      </c>
      <c r="DS7" s="29">
        <v>4</v>
      </c>
      <c r="DT7" s="29">
        <v>4</v>
      </c>
      <c r="DU7" s="29">
        <v>5</v>
      </c>
      <c r="DV7" s="29">
        <v>2</v>
      </c>
      <c r="DW7" s="29">
        <v>2</v>
      </c>
      <c r="DX7" s="29">
        <v>2</v>
      </c>
      <c r="DY7" s="29">
        <v>5</v>
      </c>
      <c r="DZ7" s="29">
        <v>5</v>
      </c>
      <c r="EA7" s="29">
        <v>5</v>
      </c>
      <c r="EB7" s="29">
        <v>4</v>
      </c>
      <c r="EC7" s="29">
        <v>4</v>
      </c>
      <c r="ED7" s="29">
        <v>5</v>
      </c>
      <c r="EE7" s="29">
        <v>4</v>
      </c>
      <c r="EF7" s="29">
        <v>4</v>
      </c>
      <c r="EG7" s="29">
        <v>4</v>
      </c>
      <c r="EH7" s="29">
        <v>5</v>
      </c>
      <c r="EI7" s="29">
        <v>5</v>
      </c>
      <c r="EJ7" s="29">
        <v>4</v>
      </c>
      <c r="EK7" s="29">
        <v>4</v>
      </c>
      <c r="EL7" s="29">
        <v>4</v>
      </c>
      <c r="EM7" s="29">
        <v>5</v>
      </c>
      <c r="EN7" s="29">
        <v>5</v>
      </c>
      <c r="EO7" s="29">
        <v>4</v>
      </c>
      <c r="EP7" s="29">
        <v>3</v>
      </c>
      <c r="EQ7" s="29">
        <v>4</v>
      </c>
      <c r="ER7" s="29">
        <v>4</v>
      </c>
      <c r="ES7" s="29">
        <v>5</v>
      </c>
      <c r="ET7" s="29">
        <v>3</v>
      </c>
      <c r="EU7" s="29">
        <v>5</v>
      </c>
      <c r="EV7" s="29">
        <v>3</v>
      </c>
      <c r="EW7" s="29">
        <v>3</v>
      </c>
      <c r="EX7" s="29">
        <v>3</v>
      </c>
      <c r="EY7" s="29">
        <v>5</v>
      </c>
      <c r="EZ7" s="29">
        <v>4</v>
      </c>
      <c r="FA7" s="29">
        <v>4</v>
      </c>
      <c r="FB7" s="29">
        <v>5</v>
      </c>
      <c r="FC7" s="29">
        <v>5</v>
      </c>
      <c r="FD7" s="29">
        <v>5</v>
      </c>
      <c r="FE7" s="29">
        <v>4</v>
      </c>
      <c r="FF7" s="29">
        <v>3</v>
      </c>
      <c r="FG7" s="29">
        <v>5</v>
      </c>
      <c r="FH7" s="29">
        <v>5</v>
      </c>
      <c r="FI7" s="29">
        <v>4</v>
      </c>
      <c r="FJ7" s="29">
        <v>4</v>
      </c>
      <c r="FK7" s="29">
        <v>3</v>
      </c>
      <c r="FL7" s="29">
        <v>4</v>
      </c>
      <c r="FM7" s="29">
        <v>4</v>
      </c>
      <c r="FN7" s="29">
        <v>4</v>
      </c>
      <c r="FO7" s="29">
        <v>4</v>
      </c>
      <c r="FP7" s="29">
        <v>4</v>
      </c>
      <c r="FQ7" s="29">
        <v>5</v>
      </c>
      <c r="FR7" s="29">
        <v>1</v>
      </c>
      <c r="FS7" s="29">
        <v>3</v>
      </c>
      <c r="FT7" s="29">
        <v>3</v>
      </c>
      <c r="FU7" s="29">
        <v>4</v>
      </c>
      <c r="FV7" s="29">
        <v>4</v>
      </c>
      <c r="FW7" s="29">
        <v>3</v>
      </c>
      <c r="FX7" s="29">
        <v>2</v>
      </c>
      <c r="FY7" s="29">
        <v>4</v>
      </c>
      <c r="FZ7" s="29">
        <v>4</v>
      </c>
      <c r="GA7" s="29">
        <v>4</v>
      </c>
      <c r="GB7" s="29">
        <v>4</v>
      </c>
      <c r="GC7" s="29">
        <v>4</v>
      </c>
      <c r="GD7" s="29">
        <v>5</v>
      </c>
      <c r="GE7" s="29">
        <v>4</v>
      </c>
      <c r="GF7" s="29">
        <v>5</v>
      </c>
      <c r="GG7" s="29">
        <v>3</v>
      </c>
      <c r="GH7" s="29">
        <v>3</v>
      </c>
      <c r="GI7" s="30">
        <f>SUM(B7:GH7)</f>
        <v>722</v>
      </c>
      <c r="GM7" s="134"/>
    </row>
    <row r="8" spans="1:195" s="21" customFormat="1" ht="12.75" x14ac:dyDescent="0.25">
      <c r="A8" s="28" t="s">
        <v>377</v>
      </c>
      <c r="B8" s="29">
        <v>4</v>
      </c>
      <c r="C8" s="29">
        <v>4</v>
      </c>
      <c r="D8" s="29">
        <v>3</v>
      </c>
      <c r="E8" s="29">
        <v>4</v>
      </c>
      <c r="F8" s="29">
        <v>1</v>
      </c>
      <c r="G8" s="29">
        <v>3</v>
      </c>
      <c r="H8" s="29">
        <v>3</v>
      </c>
      <c r="I8" s="29">
        <v>3</v>
      </c>
      <c r="J8" s="29">
        <v>3</v>
      </c>
      <c r="K8" s="29">
        <v>5</v>
      </c>
      <c r="L8" s="29">
        <v>4</v>
      </c>
      <c r="M8" s="29">
        <v>4</v>
      </c>
      <c r="N8" s="29">
        <v>1</v>
      </c>
      <c r="O8" s="29">
        <v>4</v>
      </c>
      <c r="P8" s="29">
        <v>3</v>
      </c>
      <c r="Q8" s="29">
        <v>5</v>
      </c>
      <c r="R8" s="29">
        <v>4</v>
      </c>
      <c r="S8" s="29">
        <v>5</v>
      </c>
      <c r="T8" s="29">
        <v>2</v>
      </c>
      <c r="U8" s="29">
        <v>5</v>
      </c>
      <c r="V8" s="29">
        <v>5</v>
      </c>
      <c r="W8" s="29">
        <v>4</v>
      </c>
      <c r="X8" s="29">
        <v>5</v>
      </c>
      <c r="Y8" s="29">
        <v>3</v>
      </c>
      <c r="Z8" s="29">
        <v>3</v>
      </c>
      <c r="AA8" s="29">
        <v>3</v>
      </c>
      <c r="AB8" s="29">
        <v>3</v>
      </c>
      <c r="AC8" s="29">
        <v>5</v>
      </c>
      <c r="AD8" s="29">
        <v>3</v>
      </c>
      <c r="AE8" s="29">
        <v>3</v>
      </c>
      <c r="AF8" s="29">
        <v>4</v>
      </c>
      <c r="AG8" s="29">
        <v>5</v>
      </c>
      <c r="AH8" s="29">
        <v>5</v>
      </c>
      <c r="AI8" s="29">
        <v>3</v>
      </c>
      <c r="AJ8" s="29">
        <v>5</v>
      </c>
      <c r="AK8" s="29">
        <v>5</v>
      </c>
      <c r="AL8" s="29">
        <v>3</v>
      </c>
      <c r="AM8" s="29">
        <v>4</v>
      </c>
      <c r="AN8" s="29">
        <v>3</v>
      </c>
      <c r="AO8" s="29">
        <v>2</v>
      </c>
      <c r="AP8" s="29">
        <v>2</v>
      </c>
      <c r="AQ8" s="29">
        <v>4</v>
      </c>
      <c r="AR8" s="29">
        <v>5</v>
      </c>
      <c r="AS8" s="29">
        <v>2</v>
      </c>
      <c r="AT8" s="29">
        <v>4</v>
      </c>
      <c r="AU8" s="29">
        <v>3</v>
      </c>
      <c r="AV8" s="29">
        <v>3</v>
      </c>
      <c r="AW8" s="29">
        <v>3</v>
      </c>
      <c r="AX8" s="29">
        <v>5</v>
      </c>
      <c r="AY8" s="29">
        <v>3</v>
      </c>
      <c r="AZ8" s="29">
        <v>5</v>
      </c>
      <c r="BA8" s="29">
        <v>4</v>
      </c>
      <c r="BB8" s="29">
        <v>3</v>
      </c>
      <c r="BC8" s="29">
        <v>5</v>
      </c>
      <c r="BD8" s="29">
        <v>3</v>
      </c>
      <c r="BE8" s="29">
        <v>5</v>
      </c>
      <c r="BF8" s="29">
        <v>3</v>
      </c>
      <c r="BG8" s="29">
        <v>3</v>
      </c>
      <c r="BH8" s="29">
        <v>5</v>
      </c>
      <c r="BI8" s="29">
        <v>3</v>
      </c>
      <c r="BJ8" s="29">
        <v>4</v>
      </c>
      <c r="BK8" s="29">
        <v>5</v>
      </c>
      <c r="BL8" s="29">
        <v>5</v>
      </c>
      <c r="BM8" s="29">
        <v>5</v>
      </c>
      <c r="BN8" s="29">
        <v>4</v>
      </c>
      <c r="BO8" s="29">
        <v>3</v>
      </c>
      <c r="BP8" s="29">
        <v>4</v>
      </c>
      <c r="BQ8" s="29">
        <v>5</v>
      </c>
      <c r="BR8" s="29">
        <v>5</v>
      </c>
      <c r="BS8" s="29">
        <v>4</v>
      </c>
      <c r="BT8" s="29">
        <v>5</v>
      </c>
      <c r="BU8" s="29">
        <v>5</v>
      </c>
      <c r="BV8" s="29">
        <v>5</v>
      </c>
      <c r="BW8" s="29">
        <v>5</v>
      </c>
      <c r="BX8" s="29">
        <v>5</v>
      </c>
      <c r="BY8" s="29">
        <v>2</v>
      </c>
      <c r="BZ8" s="29">
        <v>3</v>
      </c>
      <c r="CA8" s="29">
        <v>5</v>
      </c>
      <c r="CB8" s="29">
        <v>3</v>
      </c>
      <c r="CC8" s="29">
        <v>4</v>
      </c>
      <c r="CD8" s="29">
        <v>3</v>
      </c>
      <c r="CE8" s="29">
        <v>4</v>
      </c>
      <c r="CF8" s="29">
        <v>5</v>
      </c>
      <c r="CG8" s="29">
        <v>5</v>
      </c>
      <c r="CH8" s="29">
        <v>5</v>
      </c>
      <c r="CI8" s="29">
        <v>3</v>
      </c>
      <c r="CJ8" s="29">
        <v>4</v>
      </c>
      <c r="CK8" s="29">
        <v>4</v>
      </c>
      <c r="CL8" s="29">
        <v>4</v>
      </c>
      <c r="CM8" s="29">
        <v>5</v>
      </c>
      <c r="CN8" s="29">
        <v>3</v>
      </c>
      <c r="CO8" s="29">
        <v>2</v>
      </c>
      <c r="CP8" s="29">
        <v>4</v>
      </c>
      <c r="CQ8" s="29">
        <v>3</v>
      </c>
      <c r="CR8" s="29">
        <v>4</v>
      </c>
      <c r="CS8" s="29">
        <v>4</v>
      </c>
      <c r="CT8" s="29">
        <v>5</v>
      </c>
      <c r="CU8" s="29">
        <v>5</v>
      </c>
      <c r="CV8" s="29">
        <v>5</v>
      </c>
      <c r="CW8" s="29">
        <v>4</v>
      </c>
      <c r="CX8" s="29">
        <v>4</v>
      </c>
      <c r="CY8" s="29">
        <v>4</v>
      </c>
      <c r="CZ8" s="29">
        <v>5</v>
      </c>
      <c r="DA8" s="29">
        <v>3</v>
      </c>
      <c r="DB8" s="29">
        <v>2</v>
      </c>
      <c r="DC8" s="29">
        <v>1</v>
      </c>
      <c r="DD8" s="29">
        <v>1</v>
      </c>
      <c r="DE8" s="29">
        <v>4</v>
      </c>
      <c r="DF8" s="29">
        <v>5</v>
      </c>
      <c r="DG8" s="29">
        <v>3</v>
      </c>
      <c r="DH8" s="29">
        <v>4</v>
      </c>
      <c r="DI8" s="29">
        <v>3</v>
      </c>
      <c r="DJ8" s="29">
        <v>5</v>
      </c>
      <c r="DK8" s="29">
        <v>2</v>
      </c>
      <c r="DL8" s="29">
        <v>2</v>
      </c>
      <c r="DM8" s="29">
        <v>4</v>
      </c>
      <c r="DN8" s="29">
        <v>3</v>
      </c>
      <c r="DO8" s="29">
        <v>5</v>
      </c>
      <c r="DP8" s="29">
        <v>4</v>
      </c>
      <c r="DQ8" s="29">
        <v>4</v>
      </c>
      <c r="DR8" s="29">
        <v>2</v>
      </c>
      <c r="DS8" s="29">
        <v>4</v>
      </c>
      <c r="DT8" s="29">
        <v>4</v>
      </c>
      <c r="DU8" s="29">
        <v>4</v>
      </c>
      <c r="DV8" s="29">
        <v>3</v>
      </c>
      <c r="DW8" s="29">
        <v>3</v>
      </c>
      <c r="DX8" s="29">
        <v>2</v>
      </c>
      <c r="DY8" s="29">
        <v>5</v>
      </c>
      <c r="DZ8" s="29">
        <v>5</v>
      </c>
      <c r="EA8" s="29">
        <v>4</v>
      </c>
      <c r="EB8" s="29">
        <v>4</v>
      </c>
      <c r="EC8" s="29">
        <v>4</v>
      </c>
      <c r="ED8" s="29">
        <v>5</v>
      </c>
      <c r="EE8" s="29">
        <v>4</v>
      </c>
      <c r="EF8" s="29">
        <v>3</v>
      </c>
      <c r="EG8" s="29">
        <v>3</v>
      </c>
      <c r="EH8" s="29">
        <v>4</v>
      </c>
      <c r="EI8" s="29">
        <v>4</v>
      </c>
      <c r="EJ8" s="29">
        <v>3</v>
      </c>
      <c r="EK8" s="29">
        <v>4</v>
      </c>
      <c r="EL8" s="29">
        <v>4</v>
      </c>
      <c r="EM8" s="29">
        <v>5</v>
      </c>
      <c r="EN8" s="29">
        <v>5</v>
      </c>
      <c r="EO8" s="29">
        <v>3</v>
      </c>
      <c r="EP8" s="29">
        <v>3</v>
      </c>
      <c r="EQ8" s="29">
        <v>4</v>
      </c>
      <c r="ER8" s="29">
        <v>4</v>
      </c>
      <c r="ES8" s="29">
        <v>2</v>
      </c>
      <c r="ET8" s="29">
        <v>3</v>
      </c>
      <c r="EU8" s="29">
        <v>5</v>
      </c>
      <c r="EV8" s="29">
        <v>4</v>
      </c>
      <c r="EW8" s="29">
        <v>2</v>
      </c>
      <c r="EX8" s="29">
        <v>2</v>
      </c>
      <c r="EY8" s="29">
        <v>5</v>
      </c>
      <c r="EZ8" s="29">
        <v>3</v>
      </c>
      <c r="FA8" s="29">
        <v>4</v>
      </c>
      <c r="FB8" s="29">
        <v>5</v>
      </c>
      <c r="FC8" s="29">
        <v>3</v>
      </c>
      <c r="FD8" s="29">
        <v>3</v>
      </c>
      <c r="FE8" s="29">
        <v>3</v>
      </c>
      <c r="FF8" s="29">
        <v>4</v>
      </c>
      <c r="FG8" s="29">
        <v>5</v>
      </c>
      <c r="FH8" s="29">
        <v>5</v>
      </c>
      <c r="FI8" s="29">
        <v>3</v>
      </c>
      <c r="FJ8" s="29">
        <v>3</v>
      </c>
      <c r="FK8" s="29">
        <v>3</v>
      </c>
      <c r="FL8" s="29">
        <v>5</v>
      </c>
      <c r="FM8" s="29">
        <v>4</v>
      </c>
      <c r="FN8" s="29">
        <v>4</v>
      </c>
      <c r="FO8" s="29">
        <v>4</v>
      </c>
      <c r="FP8" s="29">
        <v>4</v>
      </c>
      <c r="FQ8" s="29">
        <v>5</v>
      </c>
      <c r="FR8" s="29">
        <v>2</v>
      </c>
      <c r="FS8" s="29">
        <v>3</v>
      </c>
      <c r="FT8" s="29">
        <v>3</v>
      </c>
      <c r="FU8" s="29">
        <v>4</v>
      </c>
      <c r="FV8" s="29">
        <v>4</v>
      </c>
      <c r="FW8" s="29">
        <v>3</v>
      </c>
      <c r="FX8" s="29">
        <v>2</v>
      </c>
      <c r="FY8" s="29">
        <v>4</v>
      </c>
      <c r="FZ8" s="29">
        <v>4</v>
      </c>
      <c r="GA8" s="29">
        <v>4</v>
      </c>
      <c r="GB8" s="29">
        <v>4</v>
      </c>
      <c r="GC8" s="29">
        <v>4</v>
      </c>
      <c r="GD8" s="29">
        <v>3</v>
      </c>
      <c r="GE8" s="29">
        <v>3</v>
      </c>
      <c r="GF8" s="29">
        <v>5</v>
      </c>
      <c r="GG8" s="29">
        <v>4</v>
      </c>
      <c r="GH8" s="29">
        <v>3</v>
      </c>
      <c r="GI8" s="30">
        <f t="shared" ref="GI8:GI12" si="0">SUM(B8:GH8)</f>
        <v>708</v>
      </c>
      <c r="GM8" s="134"/>
    </row>
    <row r="9" spans="1:195" s="32" customFormat="1" ht="27" x14ac:dyDescent="0.25">
      <c r="A9" s="31" t="s">
        <v>378</v>
      </c>
      <c r="B9" s="29">
        <v>3</v>
      </c>
      <c r="C9" s="29">
        <v>4</v>
      </c>
      <c r="D9" s="29">
        <v>3</v>
      </c>
      <c r="E9" s="29">
        <v>4</v>
      </c>
      <c r="F9" s="29">
        <v>1</v>
      </c>
      <c r="G9" s="29">
        <v>3</v>
      </c>
      <c r="H9" s="29">
        <v>4</v>
      </c>
      <c r="I9" s="29">
        <v>3</v>
      </c>
      <c r="J9" s="29">
        <v>2</v>
      </c>
      <c r="K9" s="29">
        <v>5</v>
      </c>
      <c r="L9" s="29">
        <v>4</v>
      </c>
      <c r="M9" s="29">
        <v>4</v>
      </c>
      <c r="N9" s="29">
        <v>1</v>
      </c>
      <c r="O9" s="29">
        <v>4</v>
      </c>
      <c r="P9" s="29">
        <v>2</v>
      </c>
      <c r="Q9" s="29">
        <v>5</v>
      </c>
      <c r="R9" s="29">
        <v>4</v>
      </c>
      <c r="S9" s="29">
        <v>5</v>
      </c>
      <c r="T9" s="29">
        <v>2</v>
      </c>
      <c r="U9" s="29">
        <v>5</v>
      </c>
      <c r="V9" s="29">
        <v>5</v>
      </c>
      <c r="W9" s="29">
        <v>1</v>
      </c>
      <c r="X9" s="29">
        <v>5</v>
      </c>
      <c r="Y9" s="29">
        <v>1</v>
      </c>
      <c r="Z9" s="29">
        <v>3</v>
      </c>
      <c r="AA9" s="29">
        <v>3</v>
      </c>
      <c r="AB9" s="29">
        <v>3</v>
      </c>
      <c r="AC9" s="29">
        <v>4</v>
      </c>
      <c r="AD9" s="29">
        <v>1</v>
      </c>
      <c r="AE9" s="29">
        <v>3</v>
      </c>
      <c r="AF9" s="29">
        <v>3</v>
      </c>
      <c r="AG9" s="29">
        <v>4</v>
      </c>
      <c r="AH9" s="29">
        <v>4</v>
      </c>
      <c r="AI9" s="29">
        <v>5</v>
      </c>
      <c r="AJ9" s="29">
        <v>5</v>
      </c>
      <c r="AK9" s="29">
        <v>5</v>
      </c>
      <c r="AL9" s="29">
        <v>3</v>
      </c>
      <c r="AM9" s="29">
        <v>3</v>
      </c>
      <c r="AN9" s="29">
        <v>4</v>
      </c>
      <c r="AO9" s="29">
        <v>3</v>
      </c>
      <c r="AP9" s="29">
        <v>2</v>
      </c>
      <c r="AQ9" s="29">
        <v>5</v>
      </c>
      <c r="AR9" s="29">
        <v>5</v>
      </c>
      <c r="AS9" s="29">
        <v>1</v>
      </c>
      <c r="AT9" s="29">
        <v>3</v>
      </c>
      <c r="AU9" s="29">
        <v>3</v>
      </c>
      <c r="AV9" s="29">
        <v>1</v>
      </c>
      <c r="AW9" s="29">
        <v>3</v>
      </c>
      <c r="AX9" s="29">
        <v>4</v>
      </c>
      <c r="AY9" s="29">
        <v>1</v>
      </c>
      <c r="AZ9" s="29">
        <v>4</v>
      </c>
      <c r="BA9" s="29">
        <v>2</v>
      </c>
      <c r="BB9" s="29">
        <v>4</v>
      </c>
      <c r="BC9" s="29">
        <v>5</v>
      </c>
      <c r="BD9" s="29">
        <v>4</v>
      </c>
      <c r="BE9" s="29">
        <v>3</v>
      </c>
      <c r="BF9" s="29">
        <v>3</v>
      </c>
      <c r="BG9" s="29">
        <v>4</v>
      </c>
      <c r="BH9" s="29">
        <v>5</v>
      </c>
      <c r="BI9" s="29">
        <v>1</v>
      </c>
      <c r="BJ9" s="29">
        <v>1</v>
      </c>
      <c r="BK9" s="29">
        <v>3</v>
      </c>
      <c r="BL9" s="29">
        <v>5</v>
      </c>
      <c r="BM9" s="29">
        <v>4</v>
      </c>
      <c r="BN9" s="29">
        <v>2</v>
      </c>
      <c r="BO9" s="29">
        <v>5</v>
      </c>
      <c r="BP9" s="29">
        <v>4</v>
      </c>
      <c r="BQ9" s="29">
        <v>5</v>
      </c>
      <c r="BR9" s="29">
        <v>5</v>
      </c>
      <c r="BS9" s="29">
        <v>2</v>
      </c>
      <c r="BT9" s="29">
        <v>5</v>
      </c>
      <c r="BU9" s="29">
        <v>4</v>
      </c>
      <c r="BV9" s="29">
        <v>4</v>
      </c>
      <c r="BW9" s="29">
        <v>5</v>
      </c>
      <c r="BX9" s="29">
        <v>5</v>
      </c>
      <c r="BY9" s="29">
        <v>2</v>
      </c>
      <c r="BZ9" s="29">
        <v>4</v>
      </c>
      <c r="CA9" s="29">
        <v>5</v>
      </c>
      <c r="CB9" s="29">
        <v>3</v>
      </c>
      <c r="CC9" s="29">
        <v>3</v>
      </c>
      <c r="CD9" s="29">
        <v>3</v>
      </c>
      <c r="CE9" s="29">
        <v>3</v>
      </c>
      <c r="CF9" s="29">
        <v>5</v>
      </c>
      <c r="CG9" s="29">
        <v>5</v>
      </c>
      <c r="CH9" s="29">
        <v>5</v>
      </c>
      <c r="CI9" s="29">
        <v>3</v>
      </c>
      <c r="CJ9" s="29">
        <v>5</v>
      </c>
      <c r="CK9" s="29">
        <v>4</v>
      </c>
      <c r="CL9" s="29">
        <v>3</v>
      </c>
      <c r="CM9" s="29">
        <v>5</v>
      </c>
      <c r="CN9" s="29">
        <v>5</v>
      </c>
      <c r="CO9" s="29">
        <v>4</v>
      </c>
      <c r="CP9" s="29">
        <v>4</v>
      </c>
      <c r="CQ9" s="29">
        <v>3</v>
      </c>
      <c r="CR9" s="29">
        <v>4</v>
      </c>
      <c r="CS9" s="29">
        <v>4</v>
      </c>
      <c r="CT9" s="29">
        <v>5</v>
      </c>
      <c r="CU9" s="29">
        <v>4</v>
      </c>
      <c r="CV9" s="29">
        <v>5</v>
      </c>
      <c r="CW9" s="29">
        <v>4</v>
      </c>
      <c r="CX9" s="29">
        <v>5</v>
      </c>
      <c r="CY9" s="29">
        <v>5</v>
      </c>
      <c r="CZ9" s="29">
        <v>4</v>
      </c>
      <c r="DA9" s="29">
        <v>2</v>
      </c>
      <c r="DB9" s="29">
        <v>1</v>
      </c>
      <c r="DC9" s="29">
        <v>1</v>
      </c>
      <c r="DD9" s="29">
        <v>1</v>
      </c>
      <c r="DE9" s="29">
        <v>4</v>
      </c>
      <c r="DF9" s="29">
        <v>5</v>
      </c>
      <c r="DG9" s="29">
        <v>2</v>
      </c>
      <c r="DH9" s="29">
        <v>3</v>
      </c>
      <c r="DI9" s="29">
        <v>4</v>
      </c>
      <c r="DJ9" s="29">
        <v>5</v>
      </c>
      <c r="DK9" s="29">
        <v>5</v>
      </c>
      <c r="DL9" s="29">
        <v>2</v>
      </c>
      <c r="DM9" s="29">
        <v>3</v>
      </c>
      <c r="DN9" s="29">
        <v>3</v>
      </c>
      <c r="DO9" s="29">
        <v>5</v>
      </c>
      <c r="DP9" s="29">
        <v>4</v>
      </c>
      <c r="DQ9" s="29">
        <v>3</v>
      </c>
      <c r="DR9" s="29">
        <v>2</v>
      </c>
      <c r="DS9" s="29">
        <v>3</v>
      </c>
      <c r="DT9" s="29">
        <v>3</v>
      </c>
      <c r="DU9" s="29">
        <v>4</v>
      </c>
      <c r="DV9" s="29">
        <v>2</v>
      </c>
      <c r="DW9" s="29">
        <v>2</v>
      </c>
      <c r="DX9" s="29">
        <v>2</v>
      </c>
      <c r="DY9" s="29">
        <v>4</v>
      </c>
      <c r="DZ9" s="29">
        <v>5</v>
      </c>
      <c r="EA9" s="29">
        <v>5</v>
      </c>
      <c r="EB9" s="29">
        <v>2</v>
      </c>
      <c r="EC9" s="29">
        <v>3</v>
      </c>
      <c r="ED9" s="29">
        <v>5</v>
      </c>
      <c r="EE9" s="29">
        <v>4</v>
      </c>
      <c r="EF9" s="29">
        <v>2</v>
      </c>
      <c r="EG9" s="29">
        <v>4</v>
      </c>
      <c r="EH9" s="29">
        <v>5</v>
      </c>
      <c r="EI9" s="29">
        <v>4</v>
      </c>
      <c r="EJ9" s="29">
        <v>3</v>
      </c>
      <c r="EK9" s="29">
        <v>4</v>
      </c>
      <c r="EL9" s="29">
        <v>3</v>
      </c>
      <c r="EM9" s="29">
        <v>5</v>
      </c>
      <c r="EN9" s="29">
        <v>5</v>
      </c>
      <c r="EO9" s="29">
        <v>2</v>
      </c>
      <c r="EP9" s="29">
        <v>4</v>
      </c>
      <c r="EQ9" s="29">
        <v>4</v>
      </c>
      <c r="ER9" s="29">
        <v>2</v>
      </c>
      <c r="ES9" s="29">
        <v>3</v>
      </c>
      <c r="ET9" s="29">
        <v>3</v>
      </c>
      <c r="EU9" s="29">
        <v>5</v>
      </c>
      <c r="EV9" s="29">
        <v>3</v>
      </c>
      <c r="EW9" s="29">
        <v>3</v>
      </c>
      <c r="EX9" s="29">
        <v>2</v>
      </c>
      <c r="EY9" s="29">
        <v>4</v>
      </c>
      <c r="EZ9" s="29">
        <v>3</v>
      </c>
      <c r="FA9" s="29">
        <v>4</v>
      </c>
      <c r="FB9" s="29">
        <v>4</v>
      </c>
      <c r="FC9" s="29">
        <v>3</v>
      </c>
      <c r="FD9" s="29">
        <v>4</v>
      </c>
      <c r="FE9" s="29">
        <v>5</v>
      </c>
      <c r="FF9" s="29">
        <v>4</v>
      </c>
      <c r="FG9" s="29">
        <v>5</v>
      </c>
      <c r="FH9" s="29">
        <v>5</v>
      </c>
      <c r="FI9" s="29">
        <v>4</v>
      </c>
      <c r="FJ9" s="29">
        <v>4</v>
      </c>
      <c r="FK9" s="29">
        <v>4</v>
      </c>
      <c r="FL9" s="29">
        <v>5</v>
      </c>
      <c r="FM9" s="29">
        <v>5</v>
      </c>
      <c r="FN9" s="29">
        <v>4</v>
      </c>
      <c r="FO9" s="29">
        <v>4</v>
      </c>
      <c r="FP9" s="29">
        <v>5</v>
      </c>
      <c r="FQ9" s="29">
        <v>5</v>
      </c>
      <c r="FR9" s="29">
        <v>1</v>
      </c>
      <c r="FS9" s="29">
        <v>3</v>
      </c>
      <c r="FT9" s="29">
        <v>3</v>
      </c>
      <c r="FU9" s="29">
        <v>3</v>
      </c>
      <c r="FV9" s="29">
        <v>3</v>
      </c>
      <c r="FW9" s="29">
        <v>3</v>
      </c>
      <c r="FX9" s="29">
        <v>3</v>
      </c>
      <c r="FY9" s="29">
        <v>3</v>
      </c>
      <c r="FZ9" s="29">
        <v>4</v>
      </c>
      <c r="GA9" s="29">
        <v>4</v>
      </c>
      <c r="GB9" s="29">
        <v>4</v>
      </c>
      <c r="GC9" s="29">
        <v>4</v>
      </c>
      <c r="GD9" s="29">
        <v>5</v>
      </c>
      <c r="GE9" s="29">
        <v>3</v>
      </c>
      <c r="GF9" s="29">
        <v>5</v>
      </c>
      <c r="GG9" s="29">
        <v>3</v>
      </c>
      <c r="GH9" s="29">
        <v>5</v>
      </c>
      <c r="GI9" s="30">
        <f t="shared" si="0"/>
        <v>677</v>
      </c>
      <c r="GL9" s="128" t="s">
        <v>370</v>
      </c>
      <c r="GM9" s="134"/>
    </row>
    <row r="10" spans="1:195" s="21" customFormat="1" ht="12.75" x14ac:dyDescent="0.25">
      <c r="A10" s="28" t="s">
        <v>379</v>
      </c>
      <c r="B10" s="29">
        <v>4</v>
      </c>
      <c r="C10" s="29">
        <v>3</v>
      </c>
      <c r="D10" s="29">
        <v>3</v>
      </c>
      <c r="E10" s="29">
        <v>3</v>
      </c>
      <c r="F10" s="29">
        <v>1</v>
      </c>
      <c r="G10" s="29">
        <v>3</v>
      </c>
      <c r="H10" s="29">
        <v>3</v>
      </c>
      <c r="I10" s="29">
        <v>3</v>
      </c>
      <c r="J10" s="29">
        <v>2</v>
      </c>
      <c r="K10" s="29">
        <v>4</v>
      </c>
      <c r="L10" s="29">
        <v>4</v>
      </c>
      <c r="M10" s="29">
        <v>4</v>
      </c>
      <c r="N10" s="29">
        <v>1</v>
      </c>
      <c r="O10" s="29">
        <v>3</v>
      </c>
      <c r="P10" s="29">
        <v>3</v>
      </c>
      <c r="Q10" s="29">
        <v>5</v>
      </c>
      <c r="R10" s="29">
        <v>3</v>
      </c>
      <c r="S10" s="29">
        <v>5</v>
      </c>
      <c r="T10" s="29">
        <v>4</v>
      </c>
      <c r="U10" s="29">
        <v>5</v>
      </c>
      <c r="V10" s="29">
        <v>5</v>
      </c>
      <c r="W10" s="29">
        <v>1</v>
      </c>
      <c r="X10" s="29">
        <v>5</v>
      </c>
      <c r="Y10" s="29">
        <v>2</v>
      </c>
      <c r="Z10" s="29">
        <v>3</v>
      </c>
      <c r="AA10" s="29">
        <v>3</v>
      </c>
      <c r="AB10" s="29">
        <v>1</v>
      </c>
      <c r="AC10" s="29">
        <v>5</v>
      </c>
      <c r="AD10" s="29">
        <v>1</v>
      </c>
      <c r="AE10" s="29">
        <v>3</v>
      </c>
      <c r="AF10" s="29">
        <v>3</v>
      </c>
      <c r="AG10" s="29">
        <v>5</v>
      </c>
      <c r="AH10" s="29">
        <v>4</v>
      </c>
      <c r="AI10" s="29">
        <v>4</v>
      </c>
      <c r="AJ10" s="29">
        <v>5</v>
      </c>
      <c r="AK10" s="29">
        <v>5</v>
      </c>
      <c r="AL10" s="29">
        <v>3</v>
      </c>
      <c r="AM10" s="29">
        <v>3</v>
      </c>
      <c r="AN10" s="29">
        <v>4</v>
      </c>
      <c r="AO10" s="29">
        <v>3</v>
      </c>
      <c r="AP10" s="29">
        <v>1</v>
      </c>
      <c r="AQ10" s="29">
        <v>5</v>
      </c>
      <c r="AR10" s="29">
        <v>5</v>
      </c>
      <c r="AS10" s="29">
        <v>1</v>
      </c>
      <c r="AT10" s="29">
        <v>3</v>
      </c>
      <c r="AU10" s="29">
        <v>4</v>
      </c>
      <c r="AV10" s="29">
        <v>3</v>
      </c>
      <c r="AW10" s="29">
        <v>4</v>
      </c>
      <c r="AX10" s="29">
        <v>4</v>
      </c>
      <c r="AY10" s="29">
        <v>3</v>
      </c>
      <c r="AZ10" s="29">
        <v>4</v>
      </c>
      <c r="BA10" s="29">
        <v>3</v>
      </c>
      <c r="BB10" s="29">
        <v>2</v>
      </c>
      <c r="BC10" s="29">
        <v>5</v>
      </c>
      <c r="BD10" s="29">
        <v>4</v>
      </c>
      <c r="BE10" s="29">
        <v>3</v>
      </c>
      <c r="BF10" s="29">
        <v>4</v>
      </c>
      <c r="BG10" s="29">
        <v>3</v>
      </c>
      <c r="BH10" s="29">
        <v>5</v>
      </c>
      <c r="BI10" s="29">
        <v>1</v>
      </c>
      <c r="BJ10" s="29">
        <v>4</v>
      </c>
      <c r="BK10" s="29">
        <v>4</v>
      </c>
      <c r="BL10" s="29">
        <v>5</v>
      </c>
      <c r="BM10" s="29">
        <v>5</v>
      </c>
      <c r="BN10" s="29">
        <v>3</v>
      </c>
      <c r="BO10" s="29">
        <v>4</v>
      </c>
      <c r="BP10" s="29">
        <v>5</v>
      </c>
      <c r="BQ10" s="29">
        <v>5</v>
      </c>
      <c r="BR10" s="29">
        <v>5</v>
      </c>
      <c r="BS10" s="29">
        <v>2</v>
      </c>
      <c r="BT10" s="29">
        <v>5</v>
      </c>
      <c r="BU10" s="29">
        <v>4</v>
      </c>
      <c r="BV10" s="29">
        <v>4</v>
      </c>
      <c r="BW10" s="29">
        <v>5</v>
      </c>
      <c r="BX10" s="29">
        <v>4</v>
      </c>
      <c r="BY10" s="29">
        <v>2</v>
      </c>
      <c r="BZ10" s="29">
        <v>4</v>
      </c>
      <c r="CA10" s="29">
        <v>5</v>
      </c>
      <c r="CB10" s="29">
        <v>4</v>
      </c>
      <c r="CC10" s="29">
        <v>3</v>
      </c>
      <c r="CD10" s="29">
        <v>4</v>
      </c>
      <c r="CE10" s="29">
        <v>4</v>
      </c>
      <c r="CF10" s="29">
        <v>5</v>
      </c>
      <c r="CG10" s="29">
        <v>5</v>
      </c>
      <c r="CH10" s="29">
        <v>5</v>
      </c>
      <c r="CI10" s="29">
        <v>3</v>
      </c>
      <c r="CJ10" s="29">
        <v>3</v>
      </c>
      <c r="CK10" s="29">
        <v>3</v>
      </c>
      <c r="CL10" s="29">
        <v>4</v>
      </c>
      <c r="CM10" s="29">
        <v>3</v>
      </c>
      <c r="CN10" s="29">
        <v>5</v>
      </c>
      <c r="CO10" s="29">
        <v>4</v>
      </c>
      <c r="CP10" s="29">
        <v>3</v>
      </c>
      <c r="CQ10" s="29">
        <v>1</v>
      </c>
      <c r="CR10" s="29">
        <v>3</v>
      </c>
      <c r="CS10" s="29">
        <v>3</v>
      </c>
      <c r="CT10" s="29">
        <v>5</v>
      </c>
      <c r="CU10" s="29">
        <v>2</v>
      </c>
      <c r="CV10" s="29">
        <v>5</v>
      </c>
      <c r="CW10" s="29">
        <v>4</v>
      </c>
      <c r="CX10" s="29">
        <v>3</v>
      </c>
      <c r="CY10" s="29">
        <v>3</v>
      </c>
      <c r="CZ10" s="29">
        <v>4</v>
      </c>
      <c r="DA10" s="29">
        <v>3</v>
      </c>
      <c r="DB10" s="29">
        <v>1</v>
      </c>
      <c r="DC10" s="29">
        <v>1</v>
      </c>
      <c r="DD10" s="29">
        <v>1</v>
      </c>
      <c r="DE10" s="29">
        <v>4</v>
      </c>
      <c r="DF10" s="29">
        <v>5</v>
      </c>
      <c r="DG10" s="29">
        <v>2</v>
      </c>
      <c r="DH10" s="29">
        <v>2</v>
      </c>
      <c r="DI10" s="29">
        <v>5</v>
      </c>
      <c r="DJ10" s="29">
        <v>5</v>
      </c>
      <c r="DK10" s="29">
        <v>1</v>
      </c>
      <c r="DL10" s="29">
        <v>2</v>
      </c>
      <c r="DM10" s="29">
        <v>5</v>
      </c>
      <c r="DN10" s="29">
        <v>4</v>
      </c>
      <c r="DO10" s="29">
        <v>4</v>
      </c>
      <c r="DP10" s="29">
        <v>4</v>
      </c>
      <c r="DQ10" s="29">
        <v>3</v>
      </c>
      <c r="DR10" s="29">
        <v>1</v>
      </c>
      <c r="DS10" s="29">
        <v>4</v>
      </c>
      <c r="DT10" s="29">
        <v>4</v>
      </c>
      <c r="DU10" s="29">
        <v>4</v>
      </c>
      <c r="DV10" s="29">
        <v>3</v>
      </c>
      <c r="DW10" s="29">
        <v>2</v>
      </c>
      <c r="DX10" s="29">
        <v>2</v>
      </c>
      <c r="DY10" s="29">
        <v>5</v>
      </c>
      <c r="DZ10" s="29">
        <v>5</v>
      </c>
      <c r="EA10" s="29">
        <v>4</v>
      </c>
      <c r="EB10" s="29">
        <v>1</v>
      </c>
      <c r="EC10" s="29">
        <v>3</v>
      </c>
      <c r="ED10" s="29">
        <v>5</v>
      </c>
      <c r="EE10" s="29">
        <v>4</v>
      </c>
      <c r="EF10" s="29">
        <v>3</v>
      </c>
      <c r="EG10" s="29">
        <v>4</v>
      </c>
      <c r="EH10" s="29">
        <v>4</v>
      </c>
      <c r="EI10" s="29">
        <v>4</v>
      </c>
      <c r="EJ10" s="29">
        <v>3</v>
      </c>
      <c r="EK10" s="29">
        <v>4</v>
      </c>
      <c r="EL10" s="29">
        <v>4</v>
      </c>
      <c r="EM10" s="29">
        <v>5</v>
      </c>
      <c r="EN10" s="29">
        <v>5</v>
      </c>
      <c r="EO10" s="29">
        <v>3</v>
      </c>
      <c r="EP10" s="29">
        <v>2</v>
      </c>
      <c r="EQ10" s="29">
        <v>3</v>
      </c>
      <c r="ER10" s="29">
        <v>4</v>
      </c>
      <c r="ES10" s="29">
        <v>5</v>
      </c>
      <c r="ET10" s="29">
        <v>4</v>
      </c>
      <c r="EU10" s="29">
        <v>5</v>
      </c>
      <c r="EV10" s="29">
        <v>2</v>
      </c>
      <c r="EW10" s="29">
        <v>3</v>
      </c>
      <c r="EX10" s="29">
        <v>3</v>
      </c>
      <c r="EY10" s="29">
        <v>3</v>
      </c>
      <c r="EZ10" s="29">
        <v>3</v>
      </c>
      <c r="FA10" s="29">
        <v>4</v>
      </c>
      <c r="FB10" s="29">
        <v>4</v>
      </c>
      <c r="FC10" s="29">
        <v>3</v>
      </c>
      <c r="FD10" s="29">
        <v>3</v>
      </c>
      <c r="FE10" s="29">
        <v>5</v>
      </c>
      <c r="FF10" s="29">
        <v>4</v>
      </c>
      <c r="FG10" s="29">
        <v>5</v>
      </c>
      <c r="FH10" s="29">
        <v>5</v>
      </c>
      <c r="FI10" s="29">
        <v>4</v>
      </c>
      <c r="FJ10" s="29">
        <v>5</v>
      </c>
      <c r="FK10" s="29">
        <v>3</v>
      </c>
      <c r="FL10" s="29">
        <v>5</v>
      </c>
      <c r="FM10" s="29">
        <v>5</v>
      </c>
      <c r="FN10" s="29">
        <v>5</v>
      </c>
      <c r="FO10" s="29">
        <v>4</v>
      </c>
      <c r="FP10" s="29">
        <v>3</v>
      </c>
      <c r="FQ10" s="29">
        <v>5</v>
      </c>
      <c r="FR10" s="29">
        <v>4</v>
      </c>
      <c r="FS10" s="29">
        <v>4</v>
      </c>
      <c r="FT10" s="29">
        <v>3</v>
      </c>
      <c r="FU10" s="29">
        <v>3</v>
      </c>
      <c r="FV10" s="29">
        <v>4</v>
      </c>
      <c r="FW10" s="29">
        <v>2</v>
      </c>
      <c r="FX10" s="29">
        <v>3</v>
      </c>
      <c r="FY10" s="29">
        <v>3</v>
      </c>
      <c r="FZ10" s="29">
        <v>4</v>
      </c>
      <c r="GA10" s="29">
        <v>4</v>
      </c>
      <c r="GB10" s="29">
        <v>4</v>
      </c>
      <c r="GC10" s="29">
        <v>4</v>
      </c>
      <c r="GD10" s="29">
        <v>4</v>
      </c>
      <c r="GE10" s="29">
        <v>3</v>
      </c>
      <c r="GF10" s="29">
        <v>5</v>
      </c>
      <c r="GG10" s="29">
        <v>3</v>
      </c>
      <c r="GH10" s="29">
        <v>4</v>
      </c>
      <c r="GI10" s="30">
        <f t="shared" si="0"/>
        <v>675</v>
      </c>
      <c r="GL10" s="128"/>
      <c r="GM10" s="134"/>
    </row>
    <row r="11" spans="1:195" s="21" customFormat="1" ht="12.75" x14ac:dyDescent="0.25">
      <c r="A11" s="28" t="s">
        <v>380</v>
      </c>
      <c r="B11" s="29">
        <v>2</v>
      </c>
      <c r="C11" s="29">
        <v>3</v>
      </c>
      <c r="D11" s="29">
        <v>2</v>
      </c>
      <c r="E11" s="29">
        <v>5</v>
      </c>
      <c r="F11" s="29">
        <v>1</v>
      </c>
      <c r="G11" s="29">
        <v>4</v>
      </c>
      <c r="H11" s="29">
        <v>3</v>
      </c>
      <c r="I11" s="29">
        <v>3</v>
      </c>
      <c r="J11" s="29">
        <v>3</v>
      </c>
      <c r="K11" s="29">
        <v>5</v>
      </c>
      <c r="L11" s="29">
        <v>4</v>
      </c>
      <c r="M11" s="29">
        <v>4</v>
      </c>
      <c r="N11" s="29">
        <v>2</v>
      </c>
      <c r="O11" s="29">
        <v>4</v>
      </c>
      <c r="P11" s="29">
        <v>4</v>
      </c>
      <c r="Q11" s="29">
        <v>5</v>
      </c>
      <c r="R11" s="29">
        <v>4</v>
      </c>
      <c r="S11" s="29">
        <v>4</v>
      </c>
      <c r="T11" s="29">
        <v>3</v>
      </c>
      <c r="U11" s="29">
        <v>5</v>
      </c>
      <c r="V11" s="29">
        <v>5</v>
      </c>
      <c r="W11" s="29">
        <v>1</v>
      </c>
      <c r="X11" s="29">
        <v>5</v>
      </c>
      <c r="Y11" s="29">
        <v>3</v>
      </c>
      <c r="Z11" s="29">
        <v>4</v>
      </c>
      <c r="AA11" s="29">
        <v>1</v>
      </c>
      <c r="AB11" s="29">
        <v>2</v>
      </c>
      <c r="AC11" s="29">
        <v>3</v>
      </c>
      <c r="AD11" s="29">
        <v>5</v>
      </c>
      <c r="AE11" s="29">
        <v>4</v>
      </c>
      <c r="AF11" s="29">
        <v>3</v>
      </c>
      <c r="AG11" s="29">
        <v>4</v>
      </c>
      <c r="AH11" s="29">
        <v>4</v>
      </c>
      <c r="AI11" s="29">
        <v>3</v>
      </c>
      <c r="AJ11" s="29">
        <v>5</v>
      </c>
      <c r="AK11" s="29">
        <v>5</v>
      </c>
      <c r="AL11" s="29">
        <v>3</v>
      </c>
      <c r="AM11" s="29">
        <v>3</v>
      </c>
      <c r="AN11" s="29">
        <v>4</v>
      </c>
      <c r="AO11" s="29">
        <v>3</v>
      </c>
      <c r="AP11" s="29">
        <v>1</v>
      </c>
      <c r="AQ11" s="29">
        <v>5</v>
      </c>
      <c r="AR11" s="29">
        <v>5</v>
      </c>
      <c r="AS11" s="29">
        <v>1</v>
      </c>
      <c r="AT11" s="29">
        <v>3</v>
      </c>
      <c r="AU11" s="29">
        <v>2</v>
      </c>
      <c r="AV11" s="29">
        <v>3</v>
      </c>
      <c r="AW11" s="29">
        <v>3</v>
      </c>
      <c r="AX11" s="29">
        <v>5</v>
      </c>
      <c r="AY11" s="29">
        <v>4</v>
      </c>
      <c r="AZ11" s="29">
        <v>5</v>
      </c>
      <c r="BA11" s="29">
        <v>2</v>
      </c>
      <c r="BB11" s="29">
        <v>1</v>
      </c>
      <c r="BC11" s="29">
        <v>4</v>
      </c>
      <c r="BD11" s="29">
        <v>5</v>
      </c>
      <c r="BE11" s="29">
        <v>4</v>
      </c>
      <c r="BF11" s="29">
        <v>4</v>
      </c>
      <c r="BG11" s="29">
        <v>4</v>
      </c>
      <c r="BH11" s="29">
        <v>5</v>
      </c>
      <c r="BI11" s="29">
        <v>3</v>
      </c>
      <c r="BJ11" s="29">
        <v>1</v>
      </c>
      <c r="BK11" s="29">
        <v>5</v>
      </c>
      <c r="BL11" s="29">
        <v>5</v>
      </c>
      <c r="BM11" s="29">
        <v>4</v>
      </c>
      <c r="BN11" s="29">
        <v>3</v>
      </c>
      <c r="BO11" s="29">
        <v>3</v>
      </c>
      <c r="BP11" s="29">
        <v>5</v>
      </c>
      <c r="BQ11" s="29">
        <v>5</v>
      </c>
      <c r="BR11" s="29">
        <v>5</v>
      </c>
      <c r="BS11" s="29">
        <v>3</v>
      </c>
      <c r="BT11" s="29">
        <v>5</v>
      </c>
      <c r="BU11" s="29">
        <v>4</v>
      </c>
      <c r="BV11" s="29">
        <v>4</v>
      </c>
      <c r="BW11" s="29">
        <v>5</v>
      </c>
      <c r="BX11" s="29">
        <v>5</v>
      </c>
      <c r="BY11" s="29">
        <v>2</v>
      </c>
      <c r="BZ11" s="29">
        <v>3</v>
      </c>
      <c r="CA11" s="29">
        <v>5</v>
      </c>
      <c r="CB11" s="29">
        <v>3</v>
      </c>
      <c r="CC11" s="29">
        <v>3</v>
      </c>
      <c r="CD11" s="29">
        <v>4</v>
      </c>
      <c r="CE11" s="29">
        <v>3</v>
      </c>
      <c r="CF11" s="29">
        <v>5</v>
      </c>
      <c r="CG11" s="29">
        <v>5</v>
      </c>
      <c r="CH11" s="29">
        <v>5</v>
      </c>
      <c r="CI11" s="29">
        <v>4</v>
      </c>
      <c r="CJ11" s="29">
        <v>3</v>
      </c>
      <c r="CK11" s="29">
        <v>4</v>
      </c>
      <c r="CL11" s="29">
        <v>3</v>
      </c>
      <c r="CM11" s="29">
        <v>3</v>
      </c>
      <c r="CN11" s="29">
        <v>4</v>
      </c>
      <c r="CO11" s="29">
        <v>4</v>
      </c>
      <c r="CP11" s="29">
        <v>4</v>
      </c>
      <c r="CQ11" s="29">
        <v>1</v>
      </c>
      <c r="CR11" s="29">
        <v>4</v>
      </c>
      <c r="CS11" s="29">
        <v>3</v>
      </c>
      <c r="CT11" s="29">
        <v>5</v>
      </c>
      <c r="CU11" s="29">
        <v>4</v>
      </c>
      <c r="CV11" s="29">
        <v>4</v>
      </c>
      <c r="CW11" s="29">
        <v>4</v>
      </c>
      <c r="CX11" s="29">
        <v>4</v>
      </c>
      <c r="CY11" s="29">
        <v>4</v>
      </c>
      <c r="CZ11" s="29">
        <v>5</v>
      </c>
      <c r="DA11" s="29">
        <v>3</v>
      </c>
      <c r="DB11" s="29">
        <v>1</v>
      </c>
      <c r="DC11" s="29">
        <v>1</v>
      </c>
      <c r="DD11" s="29">
        <v>2</v>
      </c>
      <c r="DE11" s="29">
        <v>4</v>
      </c>
      <c r="DF11" s="29">
        <v>5</v>
      </c>
      <c r="DG11" s="29">
        <v>2</v>
      </c>
      <c r="DH11" s="29">
        <v>3</v>
      </c>
      <c r="DI11" s="29">
        <v>4</v>
      </c>
      <c r="DJ11" s="29">
        <v>5</v>
      </c>
      <c r="DK11" s="29">
        <v>2</v>
      </c>
      <c r="DL11" s="29">
        <v>4</v>
      </c>
      <c r="DM11" s="29">
        <v>4</v>
      </c>
      <c r="DN11" s="29">
        <v>4</v>
      </c>
      <c r="DO11" s="29">
        <v>4</v>
      </c>
      <c r="DP11" s="29">
        <v>4</v>
      </c>
      <c r="DQ11" s="29">
        <v>3</v>
      </c>
      <c r="DR11" s="29">
        <v>5</v>
      </c>
      <c r="DS11" s="29">
        <v>4</v>
      </c>
      <c r="DT11" s="29">
        <v>4</v>
      </c>
      <c r="DU11" s="29">
        <v>5</v>
      </c>
      <c r="DV11" s="29">
        <v>1</v>
      </c>
      <c r="DW11" s="29">
        <v>1</v>
      </c>
      <c r="DX11" s="29">
        <v>5</v>
      </c>
      <c r="DY11" s="29">
        <v>5</v>
      </c>
      <c r="DZ11" s="29">
        <v>5</v>
      </c>
      <c r="EA11" s="29">
        <v>5</v>
      </c>
      <c r="EB11" s="29">
        <v>4</v>
      </c>
      <c r="EC11" s="29">
        <v>3</v>
      </c>
      <c r="ED11" s="29">
        <v>5</v>
      </c>
      <c r="EE11" s="29">
        <v>4</v>
      </c>
      <c r="EF11" s="29">
        <v>4</v>
      </c>
      <c r="EG11" s="29">
        <v>3</v>
      </c>
      <c r="EH11" s="29">
        <v>4</v>
      </c>
      <c r="EI11" s="29">
        <v>5</v>
      </c>
      <c r="EJ11" s="29">
        <v>1</v>
      </c>
      <c r="EK11" s="29">
        <v>4</v>
      </c>
      <c r="EL11" s="29">
        <v>4</v>
      </c>
      <c r="EM11" s="29">
        <v>5</v>
      </c>
      <c r="EN11" s="29">
        <v>4</v>
      </c>
      <c r="EO11" s="29">
        <v>4</v>
      </c>
      <c r="EP11" s="29">
        <v>4</v>
      </c>
      <c r="EQ11" s="29">
        <v>5</v>
      </c>
      <c r="ER11" s="29">
        <v>4</v>
      </c>
      <c r="ES11" s="29">
        <v>5</v>
      </c>
      <c r="ET11" s="29">
        <v>4</v>
      </c>
      <c r="EU11" s="29">
        <v>4</v>
      </c>
      <c r="EV11" s="29">
        <v>4</v>
      </c>
      <c r="EW11" s="29">
        <v>4</v>
      </c>
      <c r="EX11" s="29">
        <v>4</v>
      </c>
      <c r="EY11" s="29">
        <v>5</v>
      </c>
      <c r="EZ11" s="29">
        <v>3</v>
      </c>
      <c r="FA11" s="29">
        <v>4</v>
      </c>
      <c r="FB11" s="29">
        <v>4</v>
      </c>
      <c r="FC11" s="29">
        <v>4</v>
      </c>
      <c r="FD11" s="29">
        <v>3</v>
      </c>
      <c r="FE11" s="29">
        <v>4</v>
      </c>
      <c r="FF11" s="29">
        <v>4</v>
      </c>
      <c r="FG11" s="29">
        <v>5</v>
      </c>
      <c r="FH11" s="29">
        <v>5</v>
      </c>
      <c r="FI11" s="29">
        <v>4</v>
      </c>
      <c r="FJ11" s="29">
        <v>5</v>
      </c>
      <c r="FK11" s="29">
        <v>4</v>
      </c>
      <c r="FL11" s="29">
        <v>5</v>
      </c>
      <c r="FM11" s="29">
        <v>5</v>
      </c>
      <c r="FN11" s="29">
        <v>5</v>
      </c>
      <c r="FO11" s="29">
        <v>4</v>
      </c>
      <c r="FP11" s="29">
        <v>4</v>
      </c>
      <c r="FQ11" s="29">
        <v>5</v>
      </c>
      <c r="FR11" s="29">
        <v>1</v>
      </c>
      <c r="FS11" s="29">
        <v>4</v>
      </c>
      <c r="FT11" s="29">
        <v>4</v>
      </c>
      <c r="FU11" s="29">
        <v>4</v>
      </c>
      <c r="FV11" s="29">
        <v>3</v>
      </c>
      <c r="FW11" s="29">
        <v>3</v>
      </c>
      <c r="FX11" s="29">
        <v>3</v>
      </c>
      <c r="FY11" s="29">
        <v>4</v>
      </c>
      <c r="FZ11" s="29">
        <v>4</v>
      </c>
      <c r="GA11" s="29">
        <v>4</v>
      </c>
      <c r="GB11" s="29">
        <v>4</v>
      </c>
      <c r="GC11" s="29">
        <v>4</v>
      </c>
      <c r="GD11" s="29">
        <v>5</v>
      </c>
      <c r="GE11" s="29">
        <v>3</v>
      </c>
      <c r="GF11" s="29">
        <v>5</v>
      </c>
      <c r="GG11" s="29">
        <v>2</v>
      </c>
      <c r="GH11" s="29">
        <v>3</v>
      </c>
      <c r="GI11" s="30">
        <f t="shared" si="0"/>
        <v>705</v>
      </c>
      <c r="GL11" s="128"/>
      <c r="GM11" s="134"/>
    </row>
    <row r="12" spans="1:195" s="21" customFormat="1" ht="12.75" x14ac:dyDescent="0.25">
      <c r="A12" s="28" t="s">
        <v>381</v>
      </c>
      <c r="B12" s="29">
        <v>3</v>
      </c>
      <c r="C12" s="29">
        <v>4</v>
      </c>
      <c r="D12" s="29">
        <v>4</v>
      </c>
      <c r="E12" s="29">
        <v>5</v>
      </c>
      <c r="F12" s="29">
        <v>1</v>
      </c>
      <c r="G12" s="29">
        <v>3</v>
      </c>
      <c r="H12" s="29">
        <v>4</v>
      </c>
      <c r="I12" s="29">
        <v>2</v>
      </c>
      <c r="J12" s="29">
        <v>3</v>
      </c>
      <c r="K12" s="29">
        <v>5</v>
      </c>
      <c r="L12" s="29">
        <v>4</v>
      </c>
      <c r="M12" s="29">
        <v>4</v>
      </c>
      <c r="N12" s="29">
        <v>1</v>
      </c>
      <c r="O12" s="29">
        <v>4</v>
      </c>
      <c r="P12" s="29">
        <v>4</v>
      </c>
      <c r="Q12" s="29">
        <v>5</v>
      </c>
      <c r="R12" s="29">
        <v>5</v>
      </c>
      <c r="S12" s="29">
        <v>5</v>
      </c>
      <c r="T12" s="29">
        <v>3</v>
      </c>
      <c r="U12" s="29">
        <v>5</v>
      </c>
      <c r="V12" s="29">
        <v>5</v>
      </c>
      <c r="W12" s="29">
        <v>3</v>
      </c>
      <c r="X12" s="29">
        <v>5</v>
      </c>
      <c r="Y12" s="29">
        <v>4</v>
      </c>
      <c r="Z12" s="29">
        <v>3</v>
      </c>
      <c r="AA12" s="29">
        <v>3</v>
      </c>
      <c r="AB12" s="29">
        <v>2</v>
      </c>
      <c r="AC12" s="29">
        <v>5</v>
      </c>
      <c r="AD12" s="29">
        <v>3</v>
      </c>
      <c r="AE12" s="29">
        <v>4</v>
      </c>
      <c r="AF12" s="29">
        <v>4</v>
      </c>
      <c r="AG12" s="29">
        <v>5</v>
      </c>
      <c r="AH12" s="29">
        <v>5</v>
      </c>
      <c r="AI12" s="29">
        <v>5</v>
      </c>
      <c r="AJ12" s="29">
        <v>5</v>
      </c>
      <c r="AK12" s="29">
        <v>5</v>
      </c>
      <c r="AL12" s="29">
        <v>3</v>
      </c>
      <c r="AM12" s="29">
        <v>3</v>
      </c>
      <c r="AN12" s="29">
        <v>4</v>
      </c>
      <c r="AO12" s="29">
        <v>3</v>
      </c>
      <c r="AP12" s="29">
        <v>2</v>
      </c>
      <c r="AQ12" s="29">
        <v>5</v>
      </c>
      <c r="AR12" s="29">
        <v>5</v>
      </c>
      <c r="AS12" s="29">
        <v>1</v>
      </c>
      <c r="AT12" s="29">
        <v>3</v>
      </c>
      <c r="AU12" s="29">
        <v>3</v>
      </c>
      <c r="AV12" s="29">
        <v>3</v>
      </c>
      <c r="AW12" s="29">
        <v>3</v>
      </c>
      <c r="AX12" s="29">
        <v>3</v>
      </c>
      <c r="AY12" s="29">
        <v>4</v>
      </c>
      <c r="AZ12" s="29">
        <v>5</v>
      </c>
      <c r="BA12" s="29">
        <v>3</v>
      </c>
      <c r="BB12" s="29">
        <v>4</v>
      </c>
      <c r="BC12" s="29">
        <v>4</v>
      </c>
      <c r="BD12" s="29">
        <v>4</v>
      </c>
      <c r="BE12" s="29">
        <v>4</v>
      </c>
      <c r="BF12" s="29">
        <v>4</v>
      </c>
      <c r="BG12" s="29">
        <v>4</v>
      </c>
      <c r="BH12" s="29">
        <v>5</v>
      </c>
      <c r="BI12" s="29">
        <v>2</v>
      </c>
      <c r="BJ12" s="29">
        <v>2</v>
      </c>
      <c r="BK12" s="29">
        <v>5</v>
      </c>
      <c r="BL12" s="29">
        <v>5</v>
      </c>
      <c r="BM12" s="29">
        <v>4</v>
      </c>
      <c r="BN12" s="29">
        <v>5</v>
      </c>
      <c r="BO12" s="29">
        <v>5</v>
      </c>
      <c r="BP12" s="29">
        <v>4</v>
      </c>
      <c r="BQ12" s="29">
        <v>5</v>
      </c>
      <c r="BR12" s="29">
        <v>5</v>
      </c>
      <c r="BS12" s="29">
        <v>3</v>
      </c>
      <c r="BT12" s="29">
        <v>4</v>
      </c>
      <c r="BU12" s="29">
        <v>5</v>
      </c>
      <c r="BV12" s="29">
        <v>5</v>
      </c>
      <c r="BW12" s="29">
        <v>5</v>
      </c>
      <c r="BX12" s="29">
        <v>5</v>
      </c>
      <c r="BY12" s="29">
        <v>2</v>
      </c>
      <c r="BZ12" s="29">
        <v>4</v>
      </c>
      <c r="CA12" s="29">
        <v>5</v>
      </c>
      <c r="CB12" s="29">
        <v>4</v>
      </c>
      <c r="CC12" s="29">
        <v>4</v>
      </c>
      <c r="CD12" s="29">
        <v>4</v>
      </c>
      <c r="CE12" s="29">
        <v>4</v>
      </c>
      <c r="CF12" s="29">
        <v>5</v>
      </c>
      <c r="CG12" s="29">
        <v>5</v>
      </c>
      <c r="CH12" s="29">
        <v>5</v>
      </c>
      <c r="CI12" s="29">
        <v>4</v>
      </c>
      <c r="CJ12" s="29">
        <v>4</v>
      </c>
      <c r="CK12" s="29">
        <v>4</v>
      </c>
      <c r="CL12" s="29">
        <v>4</v>
      </c>
      <c r="CM12" s="29">
        <v>5</v>
      </c>
      <c r="CN12" s="29">
        <v>3</v>
      </c>
      <c r="CO12" s="29">
        <v>2</v>
      </c>
      <c r="CP12" s="29">
        <v>3</v>
      </c>
      <c r="CQ12" s="29">
        <v>3</v>
      </c>
      <c r="CR12" s="29">
        <v>4</v>
      </c>
      <c r="CS12" s="29">
        <v>4</v>
      </c>
      <c r="CT12" s="29">
        <v>5</v>
      </c>
      <c r="CU12" s="29">
        <v>4</v>
      </c>
      <c r="CV12" s="29">
        <v>4</v>
      </c>
      <c r="CW12" s="29">
        <v>5</v>
      </c>
      <c r="CX12" s="29">
        <v>3</v>
      </c>
      <c r="CY12" s="29">
        <v>3</v>
      </c>
      <c r="CZ12" s="29">
        <v>5</v>
      </c>
      <c r="DA12" s="29">
        <v>2</v>
      </c>
      <c r="DB12" s="29">
        <v>1</v>
      </c>
      <c r="DC12" s="29">
        <v>1</v>
      </c>
      <c r="DD12" s="29">
        <v>2</v>
      </c>
      <c r="DE12" s="29">
        <v>5</v>
      </c>
      <c r="DF12" s="29">
        <v>5</v>
      </c>
      <c r="DG12" s="29">
        <v>3</v>
      </c>
      <c r="DH12" s="29">
        <v>3</v>
      </c>
      <c r="DI12" s="29">
        <v>4</v>
      </c>
      <c r="DJ12" s="29">
        <v>5</v>
      </c>
      <c r="DK12" s="29">
        <v>4</v>
      </c>
      <c r="DL12" s="29">
        <v>4</v>
      </c>
      <c r="DM12" s="29">
        <v>4</v>
      </c>
      <c r="DN12" s="29">
        <v>3</v>
      </c>
      <c r="DO12" s="29">
        <v>5</v>
      </c>
      <c r="DP12" s="29">
        <v>4</v>
      </c>
      <c r="DQ12" s="29">
        <v>3</v>
      </c>
      <c r="DR12" s="29">
        <v>5</v>
      </c>
      <c r="DS12" s="29">
        <v>4</v>
      </c>
      <c r="DT12" s="29">
        <v>4</v>
      </c>
      <c r="DU12" s="29">
        <v>5</v>
      </c>
      <c r="DV12" s="29">
        <v>2</v>
      </c>
      <c r="DW12" s="29">
        <v>2</v>
      </c>
      <c r="DX12" s="29">
        <v>4</v>
      </c>
      <c r="DY12" s="29">
        <v>4</v>
      </c>
      <c r="DZ12" s="29">
        <v>5</v>
      </c>
      <c r="EA12" s="29">
        <v>4</v>
      </c>
      <c r="EB12" s="29">
        <v>3</v>
      </c>
      <c r="EC12" s="29">
        <v>2</v>
      </c>
      <c r="ED12" s="29">
        <v>5</v>
      </c>
      <c r="EE12" s="29">
        <v>4</v>
      </c>
      <c r="EF12" s="29">
        <v>3</v>
      </c>
      <c r="EG12" s="29">
        <v>4</v>
      </c>
      <c r="EH12" s="29">
        <v>5</v>
      </c>
      <c r="EI12" s="29">
        <v>5</v>
      </c>
      <c r="EJ12" s="29">
        <v>5</v>
      </c>
      <c r="EK12" s="29">
        <v>5</v>
      </c>
      <c r="EL12" s="29">
        <v>4</v>
      </c>
      <c r="EM12" s="29">
        <v>5</v>
      </c>
      <c r="EN12" s="29">
        <v>5</v>
      </c>
      <c r="EO12" s="29">
        <v>4</v>
      </c>
      <c r="EP12" s="29">
        <v>4</v>
      </c>
      <c r="EQ12" s="29">
        <v>4</v>
      </c>
      <c r="ER12" s="29">
        <v>3</v>
      </c>
      <c r="ES12" s="29">
        <v>5</v>
      </c>
      <c r="ET12" s="29">
        <v>4</v>
      </c>
      <c r="EU12" s="29">
        <v>5</v>
      </c>
      <c r="EV12" s="29">
        <v>4</v>
      </c>
      <c r="EW12" s="29">
        <v>4</v>
      </c>
      <c r="EX12" s="29">
        <v>3</v>
      </c>
      <c r="EY12" s="29">
        <v>1</v>
      </c>
      <c r="EZ12" s="29">
        <v>4</v>
      </c>
      <c r="FA12" s="29">
        <v>4</v>
      </c>
      <c r="FB12" s="29">
        <v>5</v>
      </c>
      <c r="FC12" s="29">
        <v>4</v>
      </c>
      <c r="FD12" s="29">
        <v>4</v>
      </c>
      <c r="FE12" s="29">
        <v>4</v>
      </c>
      <c r="FF12" s="29">
        <v>3</v>
      </c>
      <c r="FG12" s="29">
        <v>5</v>
      </c>
      <c r="FH12" s="29">
        <v>5</v>
      </c>
      <c r="FI12" s="29">
        <v>4</v>
      </c>
      <c r="FJ12" s="29">
        <v>4</v>
      </c>
      <c r="FK12" s="29">
        <v>3</v>
      </c>
      <c r="FL12" s="29">
        <v>5</v>
      </c>
      <c r="FM12" s="29">
        <v>4</v>
      </c>
      <c r="FN12" s="29">
        <v>4</v>
      </c>
      <c r="FO12" s="29">
        <v>4</v>
      </c>
      <c r="FP12" s="29">
        <v>4</v>
      </c>
      <c r="FQ12" s="29">
        <v>5</v>
      </c>
      <c r="FR12" s="29">
        <v>4</v>
      </c>
      <c r="FS12" s="29">
        <v>3</v>
      </c>
      <c r="FT12" s="29">
        <v>4</v>
      </c>
      <c r="FU12" s="29">
        <v>3</v>
      </c>
      <c r="FV12" s="29">
        <v>4</v>
      </c>
      <c r="FW12" s="29">
        <v>3</v>
      </c>
      <c r="FX12" s="29">
        <v>3</v>
      </c>
      <c r="FY12" s="29">
        <v>3</v>
      </c>
      <c r="FZ12" s="29">
        <v>4</v>
      </c>
      <c r="GA12" s="29">
        <v>4</v>
      </c>
      <c r="GB12" s="29">
        <v>4</v>
      </c>
      <c r="GC12" s="29">
        <v>4</v>
      </c>
      <c r="GD12" s="29">
        <v>4</v>
      </c>
      <c r="GE12" s="29">
        <v>4</v>
      </c>
      <c r="GF12" s="29">
        <v>5</v>
      </c>
      <c r="GG12" s="29">
        <v>3</v>
      </c>
      <c r="GH12" s="29">
        <v>3</v>
      </c>
      <c r="GI12" s="30">
        <f t="shared" si="0"/>
        <v>732</v>
      </c>
      <c r="GL12" s="128"/>
      <c r="GM12" s="134"/>
    </row>
    <row r="13" spans="1:195" s="21" customFormat="1" ht="11.25" x14ac:dyDescent="0.25">
      <c r="A13" s="33" t="s">
        <v>382</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c r="EG13" s="26"/>
      <c r="EH13" s="26"/>
      <c r="EI13" s="26"/>
      <c r="EJ13" s="26"/>
      <c r="EK13" s="26"/>
      <c r="EL13" s="26"/>
      <c r="EM13" s="26"/>
      <c r="EN13" s="26"/>
      <c r="EO13" s="26"/>
      <c r="EP13" s="26"/>
      <c r="EQ13" s="26"/>
      <c r="ER13" s="26"/>
      <c r="ES13" s="26"/>
      <c r="ET13" s="26"/>
      <c r="EU13" s="26"/>
      <c r="EV13" s="26"/>
      <c r="EW13" s="26"/>
      <c r="EX13" s="26"/>
      <c r="EY13" s="26"/>
      <c r="EZ13" s="26"/>
      <c r="FA13" s="26"/>
      <c r="FB13" s="26"/>
      <c r="FC13" s="26"/>
      <c r="FD13" s="26"/>
      <c r="FE13" s="26"/>
      <c r="FF13" s="26"/>
      <c r="FG13" s="26"/>
      <c r="FH13" s="26"/>
      <c r="FI13" s="26"/>
      <c r="FJ13" s="26"/>
      <c r="FK13" s="26"/>
      <c r="FL13" s="26"/>
      <c r="FM13" s="26"/>
      <c r="FN13" s="26"/>
      <c r="FO13" s="26"/>
      <c r="FP13" s="26"/>
      <c r="FQ13" s="26"/>
      <c r="FR13" s="26"/>
      <c r="FS13" s="26"/>
      <c r="FT13" s="26"/>
      <c r="FU13" s="26"/>
      <c r="FV13" s="26"/>
      <c r="FW13" s="26"/>
      <c r="FX13" s="26"/>
      <c r="FY13" s="26"/>
      <c r="FZ13" s="26"/>
      <c r="GA13" s="26"/>
      <c r="GB13" s="26"/>
      <c r="GC13" s="26"/>
      <c r="GD13" s="26"/>
      <c r="GE13" s="26"/>
      <c r="GF13" s="26"/>
      <c r="GG13" s="26"/>
      <c r="GH13" s="26"/>
      <c r="GI13" s="26"/>
      <c r="GL13" s="128"/>
      <c r="GM13" s="134"/>
    </row>
    <row r="14" spans="1:195" s="21" customFormat="1" ht="12.75" x14ac:dyDescent="0.25">
      <c r="A14" s="35" t="s">
        <v>383</v>
      </c>
      <c r="B14" s="36">
        <v>4</v>
      </c>
      <c r="C14" s="36">
        <v>5</v>
      </c>
      <c r="D14" s="36">
        <v>3</v>
      </c>
      <c r="E14" s="36">
        <v>5</v>
      </c>
      <c r="F14" s="36">
        <v>1</v>
      </c>
      <c r="G14" s="36">
        <v>3</v>
      </c>
      <c r="H14" s="36">
        <v>4</v>
      </c>
      <c r="I14" s="36">
        <v>3</v>
      </c>
      <c r="J14" s="36">
        <v>3</v>
      </c>
      <c r="K14" s="36">
        <v>1</v>
      </c>
      <c r="L14" s="36">
        <v>4</v>
      </c>
      <c r="M14" s="36">
        <v>4</v>
      </c>
      <c r="N14" s="36">
        <v>2</v>
      </c>
      <c r="O14" s="36">
        <v>5</v>
      </c>
      <c r="P14" s="36">
        <v>4</v>
      </c>
      <c r="Q14" s="36">
        <v>5</v>
      </c>
      <c r="R14" s="36">
        <v>5</v>
      </c>
      <c r="S14" s="36">
        <v>5</v>
      </c>
      <c r="T14" s="36">
        <v>4</v>
      </c>
      <c r="U14" s="36">
        <v>5</v>
      </c>
      <c r="V14" s="36">
        <v>5</v>
      </c>
      <c r="W14" s="36">
        <v>4</v>
      </c>
      <c r="X14" s="36">
        <v>5</v>
      </c>
      <c r="Y14" s="36">
        <v>4</v>
      </c>
      <c r="Z14" s="36">
        <v>3</v>
      </c>
      <c r="AA14" s="36">
        <v>3</v>
      </c>
      <c r="AB14" s="36">
        <v>4</v>
      </c>
      <c r="AC14" s="36">
        <v>5</v>
      </c>
      <c r="AD14" s="36">
        <v>5</v>
      </c>
      <c r="AE14" s="36">
        <v>4</v>
      </c>
      <c r="AF14" s="36">
        <v>4</v>
      </c>
      <c r="AG14" s="36">
        <v>5</v>
      </c>
      <c r="AH14" s="36">
        <v>5</v>
      </c>
      <c r="AI14" s="36">
        <v>4</v>
      </c>
      <c r="AJ14" s="36">
        <v>5</v>
      </c>
      <c r="AK14" s="36">
        <v>5</v>
      </c>
      <c r="AL14" s="36">
        <v>3</v>
      </c>
      <c r="AM14" s="36">
        <v>4</v>
      </c>
      <c r="AN14" s="36">
        <v>4</v>
      </c>
      <c r="AO14" s="36">
        <v>3</v>
      </c>
      <c r="AP14" s="36">
        <v>2</v>
      </c>
      <c r="AQ14" s="36">
        <v>5</v>
      </c>
      <c r="AR14" s="36">
        <v>5</v>
      </c>
      <c r="AS14" s="36">
        <v>1</v>
      </c>
      <c r="AT14" s="36">
        <v>4</v>
      </c>
      <c r="AU14" s="36">
        <v>2</v>
      </c>
      <c r="AV14" s="36">
        <v>3</v>
      </c>
      <c r="AW14" s="36">
        <v>4</v>
      </c>
      <c r="AX14" s="36">
        <v>5</v>
      </c>
      <c r="AY14" s="36">
        <v>3</v>
      </c>
      <c r="AZ14" s="36">
        <v>5</v>
      </c>
      <c r="BA14" s="36">
        <v>4</v>
      </c>
      <c r="BB14" s="36">
        <v>4</v>
      </c>
      <c r="BC14" s="36">
        <v>5</v>
      </c>
      <c r="BD14" s="36">
        <v>5</v>
      </c>
      <c r="BE14" s="36">
        <v>5</v>
      </c>
      <c r="BF14" s="36">
        <v>4</v>
      </c>
      <c r="BG14" s="36">
        <v>4</v>
      </c>
      <c r="BH14" s="36">
        <v>5</v>
      </c>
      <c r="BI14" s="36">
        <v>3</v>
      </c>
      <c r="BJ14" s="36">
        <v>4</v>
      </c>
      <c r="BK14" s="36">
        <v>5</v>
      </c>
      <c r="BL14" s="36">
        <v>5</v>
      </c>
      <c r="BM14" s="36">
        <v>5</v>
      </c>
      <c r="BN14" s="36">
        <v>5</v>
      </c>
      <c r="BO14" s="36">
        <v>4</v>
      </c>
      <c r="BP14" s="36">
        <v>4</v>
      </c>
      <c r="BQ14" s="36">
        <v>5</v>
      </c>
      <c r="BR14" s="36">
        <v>5</v>
      </c>
      <c r="BS14" s="36">
        <v>4</v>
      </c>
      <c r="BT14" s="36">
        <v>5</v>
      </c>
      <c r="BU14" s="36">
        <v>4</v>
      </c>
      <c r="BV14" s="36">
        <v>4</v>
      </c>
      <c r="BW14" s="36">
        <v>5</v>
      </c>
      <c r="BX14" s="36">
        <v>5</v>
      </c>
      <c r="BY14" s="36">
        <v>3</v>
      </c>
      <c r="BZ14" s="36">
        <v>3</v>
      </c>
      <c r="CA14" s="36">
        <v>5</v>
      </c>
      <c r="CB14" s="36">
        <v>4</v>
      </c>
      <c r="CC14" s="36">
        <v>3</v>
      </c>
      <c r="CD14" s="36">
        <v>4</v>
      </c>
      <c r="CE14" s="36">
        <v>5</v>
      </c>
      <c r="CF14" s="36">
        <v>5</v>
      </c>
      <c r="CG14" s="36">
        <v>5</v>
      </c>
      <c r="CH14" s="36">
        <v>5</v>
      </c>
      <c r="CI14" s="36">
        <v>4</v>
      </c>
      <c r="CJ14" s="36">
        <v>5</v>
      </c>
      <c r="CK14" s="36">
        <v>4</v>
      </c>
      <c r="CL14" s="36">
        <v>5</v>
      </c>
      <c r="CM14" s="36">
        <v>5</v>
      </c>
      <c r="CN14" s="36">
        <v>2</v>
      </c>
      <c r="CO14" s="36">
        <v>3</v>
      </c>
      <c r="CP14" s="36">
        <v>3</v>
      </c>
      <c r="CQ14" s="36">
        <v>5</v>
      </c>
      <c r="CR14" s="36">
        <v>4</v>
      </c>
      <c r="CS14" s="36">
        <v>4</v>
      </c>
      <c r="CT14" s="36">
        <v>5</v>
      </c>
      <c r="CU14" s="36">
        <v>5</v>
      </c>
      <c r="CV14" s="36">
        <v>5</v>
      </c>
      <c r="CW14" s="36">
        <v>5</v>
      </c>
      <c r="CX14" s="36">
        <v>4</v>
      </c>
      <c r="CY14" s="36">
        <v>4</v>
      </c>
      <c r="CZ14" s="36">
        <v>5</v>
      </c>
      <c r="DA14" s="36">
        <v>2</v>
      </c>
      <c r="DB14" s="36">
        <v>2</v>
      </c>
      <c r="DC14" s="36">
        <v>2</v>
      </c>
      <c r="DD14" s="36">
        <v>2</v>
      </c>
      <c r="DE14" s="36">
        <v>4</v>
      </c>
      <c r="DF14" s="36">
        <v>2</v>
      </c>
      <c r="DG14" s="36">
        <v>4</v>
      </c>
      <c r="DH14" s="36">
        <v>4</v>
      </c>
      <c r="DI14" s="36">
        <v>5</v>
      </c>
      <c r="DJ14" s="36">
        <v>5</v>
      </c>
      <c r="DK14" s="36">
        <v>1</v>
      </c>
      <c r="DL14" s="36">
        <v>5</v>
      </c>
      <c r="DM14" s="36">
        <v>5</v>
      </c>
      <c r="DN14" s="36">
        <v>5</v>
      </c>
      <c r="DO14" s="36">
        <v>5</v>
      </c>
      <c r="DP14" s="36">
        <v>5</v>
      </c>
      <c r="DQ14" s="36">
        <v>4</v>
      </c>
      <c r="DR14" s="36">
        <v>5</v>
      </c>
      <c r="DS14" s="36">
        <v>4</v>
      </c>
      <c r="DT14" s="36">
        <v>4</v>
      </c>
      <c r="DU14" s="36">
        <v>4</v>
      </c>
      <c r="DV14" s="36">
        <v>3</v>
      </c>
      <c r="DW14" s="36">
        <v>2</v>
      </c>
      <c r="DX14" s="36">
        <v>5</v>
      </c>
      <c r="DY14" s="36">
        <v>1</v>
      </c>
      <c r="DZ14" s="36">
        <v>5</v>
      </c>
      <c r="EA14" s="36">
        <v>5</v>
      </c>
      <c r="EB14" s="36">
        <v>5</v>
      </c>
      <c r="EC14" s="36">
        <v>5</v>
      </c>
      <c r="ED14" s="36">
        <v>5</v>
      </c>
      <c r="EE14" s="36">
        <v>5</v>
      </c>
      <c r="EF14" s="36">
        <v>4</v>
      </c>
      <c r="EG14" s="36">
        <v>5</v>
      </c>
      <c r="EH14" s="36">
        <v>2</v>
      </c>
      <c r="EI14" s="36">
        <v>4</v>
      </c>
      <c r="EJ14" s="36">
        <v>5</v>
      </c>
      <c r="EK14" s="36">
        <v>5</v>
      </c>
      <c r="EL14" s="36">
        <v>4</v>
      </c>
      <c r="EM14" s="36">
        <v>4</v>
      </c>
      <c r="EN14" s="36">
        <v>5</v>
      </c>
      <c r="EO14" s="36">
        <v>4</v>
      </c>
      <c r="EP14" s="36">
        <v>5</v>
      </c>
      <c r="EQ14" s="36">
        <v>5</v>
      </c>
      <c r="ER14" s="36">
        <v>4</v>
      </c>
      <c r="ES14" s="36">
        <v>5</v>
      </c>
      <c r="ET14" s="36">
        <v>4</v>
      </c>
      <c r="EU14" s="36">
        <v>5</v>
      </c>
      <c r="EV14" s="36">
        <v>4</v>
      </c>
      <c r="EW14" s="36">
        <v>4</v>
      </c>
      <c r="EX14" s="36">
        <v>3</v>
      </c>
      <c r="EY14" s="36">
        <v>5</v>
      </c>
      <c r="EZ14" s="36">
        <v>5</v>
      </c>
      <c r="FA14" s="36">
        <v>5</v>
      </c>
      <c r="FB14" s="36">
        <v>5</v>
      </c>
      <c r="FC14" s="36">
        <v>5</v>
      </c>
      <c r="FD14" s="36">
        <v>3</v>
      </c>
      <c r="FE14" s="36">
        <v>4</v>
      </c>
      <c r="FF14" s="36">
        <v>4</v>
      </c>
      <c r="FG14" s="36">
        <v>5</v>
      </c>
      <c r="FH14" s="36">
        <v>5</v>
      </c>
      <c r="FI14" s="36">
        <v>4</v>
      </c>
      <c r="FJ14" s="36">
        <v>5</v>
      </c>
      <c r="FK14" s="36">
        <v>3</v>
      </c>
      <c r="FL14" s="36">
        <v>5</v>
      </c>
      <c r="FM14" s="36">
        <v>4</v>
      </c>
      <c r="FN14" s="36">
        <v>5</v>
      </c>
      <c r="FO14" s="36">
        <v>4</v>
      </c>
      <c r="FP14" s="36">
        <v>5</v>
      </c>
      <c r="FQ14" s="36">
        <v>5</v>
      </c>
      <c r="FR14" s="36">
        <v>5</v>
      </c>
      <c r="FS14" s="36">
        <v>3</v>
      </c>
      <c r="FT14" s="36">
        <v>4</v>
      </c>
      <c r="FU14" s="36">
        <v>4</v>
      </c>
      <c r="FV14" s="36">
        <v>5</v>
      </c>
      <c r="FW14" s="36">
        <v>3</v>
      </c>
      <c r="FX14" s="36">
        <v>1</v>
      </c>
      <c r="FY14" s="36">
        <v>4</v>
      </c>
      <c r="FZ14" s="36">
        <v>4</v>
      </c>
      <c r="GA14" s="36">
        <v>5</v>
      </c>
      <c r="GB14" s="36">
        <v>5</v>
      </c>
      <c r="GC14" s="36">
        <v>5</v>
      </c>
      <c r="GD14" s="36">
        <v>5</v>
      </c>
      <c r="GE14" s="36">
        <v>4</v>
      </c>
      <c r="GF14" s="36">
        <v>5</v>
      </c>
      <c r="GG14" s="36">
        <v>5</v>
      </c>
      <c r="GH14" s="36">
        <v>4</v>
      </c>
      <c r="GI14" s="30">
        <f>SUM(B14:GH14)</f>
        <v>783</v>
      </c>
      <c r="GL14" s="128"/>
      <c r="GM14" s="134"/>
    </row>
    <row r="15" spans="1:195" s="21" customFormat="1" ht="12.75" x14ac:dyDescent="0.25">
      <c r="A15" s="35" t="s">
        <v>384</v>
      </c>
      <c r="B15" s="36">
        <v>4</v>
      </c>
      <c r="C15" s="36">
        <v>5</v>
      </c>
      <c r="D15" s="36">
        <v>4</v>
      </c>
      <c r="E15" s="36">
        <v>5</v>
      </c>
      <c r="F15" s="36">
        <v>1</v>
      </c>
      <c r="G15" s="36">
        <v>3</v>
      </c>
      <c r="H15" s="36">
        <v>4</v>
      </c>
      <c r="I15" s="36">
        <v>5</v>
      </c>
      <c r="J15" s="36">
        <v>4</v>
      </c>
      <c r="K15" s="36">
        <v>4</v>
      </c>
      <c r="L15" s="36">
        <v>5</v>
      </c>
      <c r="M15" s="36">
        <v>4</v>
      </c>
      <c r="N15" s="36">
        <v>1</v>
      </c>
      <c r="O15" s="36">
        <v>5</v>
      </c>
      <c r="P15" s="36">
        <v>5</v>
      </c>
      <c r="Q15" s="36">
        <v>5</v>
      </c>
      <c r="R15" s="36">
        <v>5</v>
      </c>
      <c r="S15" s="36">
        <v>5</v>
      </c>
      <c r="T15" s="36">
        <v>5</v>
      </c>
      <c r="U15" s="36">
        <v>5</v>
      </c>
      <c r="V15" s="36">
        <v>5</v>
      </c>
      <c r="W15" s="36">
        <v>3</v>
      </c>
      <c r="X15" s="36">
        <v>5</v>
      </c>
      <c r="Y15" s="36">
        <v>4</v>
      </c>
      <c r="Z15" s="36">
        <v>2</v>
      </c>
      <c r="AA15" s="36">
        <v>4</v>
      </c>
      <c r="AB15" s="36">
        <v>4</v>
      </c>
      <c r="AC15" s="36">
        <v>4</v>
      </c>
      <c r="AD15" s="36">
        <v>5</v>
      </c>
      <c r="AE15" s="36">
        <v>5</v>
      </c>
      <c r="AF15" s="36">
        <v>4</v>
      </c>
      <c r="AG15" s="36">
        <v>5</v>
      </c>
      <c r="AH15" s="36">
        <v>5</v>
      </c>
      <c r="AI15" s="36">
        <v>4</v>
      </c>
      <c r="AJ15" s="36">
        <v>5</v>
      </c>
      <c r="AK15" s="36">
        <v>4</v>
      </c>
      <c r="AL15" s="36">
        <v>3</v>
      </c>
      <c r="AM15" s="36">
        <v>5</v>
      </c>
      <c r="AN15" s="36">
        <v>4</v>
      </c>
      <c r="AO15" s="36">
        <v>3</v>
      </c>
      <c r="AP15" s="36">
        <v>2</v>
      </c>
      <c r="AQ15" s="36">
        <v>5</v>
      </c>
      <c r="AR15" s="36">
        <v>5</v>
      </c>
      <c r="AS15" s="36">
        <v>2</v>
      </c>
      <c r="AT15" s="36">
        <v>5</v>
      </c>
      <c r="AU15" s="36">
        <v>4</v>
      </c>
      <c r="AV15" s="36">
        <v>4</v>
      </c>
      <c r="AW15" s="36">
        <v>4</v>
      </c>
      <c r="AX15" s="36">
        <v>5</v>
      </c>
      <c r="AY15" s="36">
        <v>2</v>
      </c>
      <c r="AZ15" s="36">
        <v>5</v>
      </c>
      <c r="BA15" s="36">
        <v>4</v>
      </c>
      <c r="BB15" s="36">
        <v>4</v>
      </c>
      <c r="BC15" s="36">
        <v>5</v>
      </c>
      <c r="BD15" s="36">
        <v>3</v>
      </c>
      <c r="BE15" s="36">
        <v>4</v>
      </c>
      <c r="BF15" s="36">
        <v>5</v>
      </c>
      <c r="BG15" s="36">
        <v>5</v>
      </c>
      <c r="BH15" s="36">
        <v>5</v>
      </c>
      <c r="BI15" s="36">
        <v>4</v>
      </c>
      <c r="BJ15" s="36">
        <v>4</v>
      </c>
      <c r="BK15" s="36">
        <v>5</v>
      </c>
      <c r="BL15" s="36">
        <v>5</v>
      </c>
      <c r="BM15" s="36">
        <v>5</v>
      </c>
      <c r="BN15" s="36">
        <v>4</v>
      </c>
      <c r="BO15" s="36">
        <v>3</v>
      </c>
      <c r="BP15" s="36">
        <v>5</v>
      </c>
      <c r="BQ15" s="36">
        <v>5</v>
      </c>
      <c r="BR15" s="36">
        <v>5</v>
      </c>
      <c r="BS15" s="36">
        <v>5</v>
      </c>
      <c r="BT15" s="36">
        <v>5</v>
      </c>
      <c r="BU15" s="36">
        <v>4</v>
      </c>
      <c r="BV15" s="36">
        <v>4</v>
      </c>
      <c r="BW15" s="36">
        <v>5</v>
      </c>
      <c r="BX15" s="36">
        <v>5</v>
      </c>
      <c r="BY15" s="36">
        <v>3</v>
      </c>
      <c r="BZ15" s="36">
        <v>3</v>
      </c>
      <c r="CA15" s="36">
        <v>5</v>
      </c>
      <c r="CB15" s="36">
        <v>5</v>
      </c>
      <c r="CC15" s="36">
        <v>3</v>
      </c>
      <c r="CD15" s="36">
        <v>4</v>
      </c>
      <c r="CE15" s="36">
        <v>5</v>
      </c>
      <c r="CF15" s="36">
        <v>5</v>
      </c>
      <c r="CG15" s="36">
        <v>5</v>
      </c>
      <c r="CH15" s="36">
        <v>5</v>
      </c>
      <c r="CI15" s="36">
        <v>5</v>
      </c>
      <c r="CJ15" s="36">
        <v>3</v>
      </c>
      <c r="CK15" s="36">
        <v>4</v>
      </c>
      <c r="CL15" s="36">
        <v>5</v>
      </c>
      <c r="CM15" s="36">
        <v>5</v>
      </c>
      <c r="CN15" s="36">
        <v>3</v>
      </c>
      <c r="CO15" s="36">
        <v>3</v>
      </c>
      <c r="CP15" s="36">
        <v>3</v>
      </c>
      <c r="CQ15" s="36">
        <v>3</v>
      </c>
      <c r="CR15" s="36">
        <v>4</v>
      </c>
      <c r="CS15" s="36">
        <v>4</v>
      </c>
      <c r="CT15" s="36">
        <v>5</v>
      </c>
      <c r="CU15" s="36">
        <v>5</v>
      </c>
      <c r="CV15" s="36">
        <v>5</v>
      </c>
      <c r="CW15" s="36">
        <v>5</v>
      </c>
      <c r="CX15" s="36">
        <v>3</v>
      </c>
      <c r="CY15" s="36">
        <v>3</v>
      </c>
      <c r="CZ15" s="36">
        <v>5</v>
      </c>
      <c r="DA15" s="36">
        <v>3</v>
      </c>
      <c r="DB15" s="36">
        <v>1</v>
      </c>
      <c r="DC15" s="36">
        <v>1</v>
      </c>
      <c r="DD15" s="36">
        <v>3</v>
      </c>
      <c r="DE15" s="36">
        <v>4</v>
      </c>
      <c r="DF15" s="36">
        <v>2</v>
      </c>
      <c r="DG15" s="36">
        <v>3</v>
      </c>
      <c r="DH15" s="36">
        <v>4</v>
      </c>
      <c r="DI15" s="36">
        <v>5</v>
      </c>
      <c r="DJ15" s="36">
        <v>5</v>
      </c>
      <c r="DK15" s="36">
        <v>3</v>
      </c>
      <c r="DL15" s="36">
        <v>4</v>
      </c>
      <c r="DM15" s="36">
        <v>5</v>
      </c>
      <c r="DN15" s="36">
        <v>5</v>
      </c>
      <c r="DO15" s="36">
        <v>5</v>
      </c>
      <c r="DP15" s="36">
        <v>4</v>
      </c>
      <c r="DQ15" s="36">
        <v>4</v>
      </c>
      <c r="DR15" s="36">
        <v>5</v>
      </c>
      <c r="DS15" s="36">
        <v>4</v>
      </c>
      <c r="DT15" s="36">
        <v>4</v>
      </c>
      <c r="DU15" s="36">
        <v>4</v>
      </c>
      <c r="DV15" s="36">
        <v>2</v>
      </c>
      <c r="DW15" s="36">
        <v>3</v>
      </c>
      <c r="DX15" s="36">
        <v>5</v>
      </c>
      <c r="DY15" s="36">
        <v>3</v>
      </c>
      <c r="DZ15" s="36">
        <v>5</v>
      </c>
      <c r="EA15" s="36">
        <v>5</v>
      </c>
      <c r="EB15" s="36">
        <v>3</v>
      </c>
      <c r="EC15" s="36">
        <v>4</v>
      </c>
      <c r="ED15" s="36">
        <v>5</v>
      </c>
      <c r="EE15" s="36">
        <v>4</v>
      </c>
      <c r="EF15" s="36">
        <v>4</v>
      </c>
      <c r="EG15" s="36">
        <v>3</v>
      </c>
      <c r="EH15" s="36">
        <v>3</v>
      </c>
      <c r="EI15" s="36">
        <v>4</v>
      </c>
      <c r="EJ15" s="36">
        <v>5</v>
      </c>
      <c r="EK15" s="36">
        <v>5</v>
      </c>
      <c r="EL15" s="36">
        <v>4</v>
      </c>
      <c r="EM15" s="36">
        <v>4</v>
      </c>
      <c r="EN15" s="36">
        <v>5</v>
      </c>
      <c r="EO15" s="36">
        <v>5</v>
      </c>
      <c r="EP15" s="36">
        <v>5</v>
      </c>
      <c r="EQ15" s="36">
        <v>5</v>
      </c>
      <c r="ER15" s="36">
        <v>3</v>
      </c>
      <c r="ES15" s="36">
        <v>5</v>
      </c>
      <c r="ET15" s="36">
        <v>4</v>
      </c>
      <c r="EU15" s="36">
        <v>5</v>
      </c>
      <c r="EV15" s="36">
        <v>4</v>
      </c>
      <c r="EW15" s="36">
        <v>4</v>
      </c>
      <c r="EX15" s="36">
        <v>2</v>
      </c>
      <c r="EY15" s="36">
        <v>5</v>
      </c>
      <c r="EZ15" s="36">
        <v>5</v>
      </c>
      <c r="FA15" s="36">
        <v>5</v>
      </c>
      <c r="FB15" s="36">
        <v>5</v>
      </c>
      <c r="FC15" s="36">
        <v>5</v>
      </c>
      <c r="FD15" s="36">
        <v>3</v>
      </c>
      <c r="FE15" s="36">
        <v>4</v>
      </c>
      <c r="FF15" s="36">
        <v>4</v>
      </c>
      <c r="FG15" s="36">
        <v>5</v>
      </c>
      <c r="FH15" s="36">
        <v>5</v>
      </c>
      <c r="FI15" s="36">
        <v>4</v>
      </c>
      <c r="FJ15" s="36">
        <v>5</v>
      </c>
      <c r="FK15" s="36">
        <v>3</v>
      </c>
      <c r="FL15" s="36">
        <v>5</v>
      </c>
      <c r="FM15" s="36">
        <v>5</v>
      </c>
      <c r="FN15" s="36">
        <v>5</v>
      </c>
      <c r="FO15" s="36">
        <v>4</v>
      </c>
      <c r="FP15" s="36">
        <v>5</v>
      </c>
      <c r="FQ15" s="36">
        <v>5</v>
      </c>
      <c r="FR15" s="36">
        <v>5</v>
      </c>
      <c r="FS15" s="36">
        <v>4</v>
      </c>
      <c r="FT15" s="36">
        <v>5</v>
      </c>
      <c r="FU15" s="36">
        <v>4</v>
      </c>
      <c r="FV15" s="36">
        <v>4</v>
      </c>
      <c r="FW15" s="36">
        <v>3</v>
      </c>
      <c r="FX15" s="36">
        <v>2</v>
      </c>
      <c r="FY15" s="36">
        <v>5</v>
      </c>
      <c r="FZ15" s="36">
        <v>4</v>
      </c>
      <c r="GA15" s="36">
        <v>5</v>
      </c>
      <c r="GB15" s="36">
        <v>4</v>
      </c>
      <c r="GC15" s="36">
        <v>4</v>
      </c>
      <c r="GD15" s="36">
        <v>4</v>
      </c>
      <c r="GE15" s="36">
        <v>5</v>
      </c>
      <c r="GF15" s="36">
        <v>5</v>
      </c>
      <c r="GG15" s="36">
        <v>4</v>
      </c>
      <c r="GH15" s="36">
        <v>1</v>
      </c>
      <c r="GI15" s="30">
        <f t="shared" ref="GI15:GI18" si="1">SUM(B15:GH15)</f>
        <v>785</v>
      </c>
      <c r="GL15" s="128"/>
      <c r="GM15" s="134"/>
    </row>
    <row r="16" spans="1:195" s="21" customFormat="1" ht="12.75" x14ac:dyDescent="0.25">
      <c r="A16" s="35" t="s">
        <v>385</v>
      </c>
      <c r="B16" s="36">
        <v>4</v>
      </c>
      <c r="C16" s="36">
        <v>3</v>
      </c>
      <c r="D16" s="36">
        <v>3</v>
      </c>
      <c r="E16" s="36">
        <v>5</v>
      </c>
      <c r="F16" s="36">
        <v>1</v>
      </c>
      <c r="G16" s="36">
        <v>3</v>
      </c>
      <c r="H16" s="36">
        <v>4</v>
      </c>
      <c r="I16" s="36">
        <v>2</v>
      </c>
      <c r="J16" s="36">
        <v>4</v>
      </c>
      <c r="K16" s="36">
        <v>4</v>
      </c>
      <c r="L16" s="36">
        <v>4</v>
      </c>
      <c r="M16" s="36">
        <v>4</v>
      </c>
      <c r="N16" s="36">
        <v>1</v>
      </c>
      <c r="O16" s="36">
        <v>5</v>
      </c>
      <c r="P16" s="36">
        <v>4</v>
      </c>
      <c r="Q16" s="36">
        <v>5</v>
      </c>
      <c r="R16" s="36">
        <v>5</v>
      </c>
      <c r="S16" s="36">
        <v>5</v>
      </c>
      <c r="T16" s="36">
        <v>3</v>
      </c>
      <c r="U16" s="36">
        <v>5</v>
      </c>
      <c r="V16" s="36">
        <v>4</v>
      </c>
      <c r="W16" s="36">
        <v>3</v>
      </c>
      <c r="X16" s="36">
        <v>5</v>
      </c>
      <c r="Y16" s="36">
        <v>2</v>
      </c>
      <c r="Z16" s="36">
        <v>2</v>
      </c>
      <c r="AA16" s="36">
        <v>3</v>
      </c>
      <c r="AB16" s="36">
        <v>5</v>
      </c>
      <c r="AC16" s="36">
        <v>5</v>
      </c>
      <c r="AD16" s="36">
        <v>5</v>
      </c>
      <c r="AE16" s="36">
        <v>5</v>
      </c>
      <c r="AF16" s="36">
        <v>3</v>
      </c>
      <c r="AG16" s="36">
        <v>5</v>
      </c>
      <c r="AH16" s="36">
        <v>4</v>
      </c>
      <c r="AI16" s="36">
        <v>4</v>
      </c>
      <c r="AJ16" s="36">
        <v>5</v>
      </c>
      <c r="AK16" s="36">
        <v>5</v>
      </c>
      <c r="AL16" s="36">
        <v>3</v>
      </c>
      <c r="AM16" s="36">
        <v>4</v>
      </c>
      <c r="AN16" s="36">
        <v>4</v>
      </c>
      <c r="AO16" s="36">
        <v>3</v>
      </c>
      <c r="AP16" s="36">
        <v>2</v>
      </c>
      <c r="AQ16" s="36">
        <v>5</v>
      </c>
      <c r="AR16" s="36">
        <v>5</v>
      </c>
      <c r="AS16" s="36">
        <v>1</v>
      </c>
      <c r="AT16" s="36">
        <v>4</v>
      </c>
      <c r="AU16" s="36">
        <v>4</v>
      </c>
      <c r="AV16" s="36">
        <v>5</v>
      </c>
      <c r="AW16" s="36">
        <v>4</v>
      </c>
      <c r="AX16" s="36">
        <v>5</v>
      </c>
      <c r="AY16" s="36">
        <v>4</v>
      </c>
      <c r="AZ16" s="36">
        <v>5</v>
      </c>
      <c r="BA16" s="36">
        <v>3</v>
      </c>
      <c r="BB16" s="36">
        <v>4</v>
      </c>
      <c r="BC16" s="36">
        <v>4</v>
      </c>
      <c r="BD16" s="36">
        <v>5</v>
      </c>
      <c r="BE16" s="36">
        <v>3</v>
      </c>
      <c r="BF16" s="36">
        <v>4</v>
      </c>
      <c r="BG16" s="36">
        <v>3</v>
      </c>
      <c r="BH16" s="36">
        <v>5</v>
      </c>
      <c r="BI16" s="36">
        <v>2</v>
      </c>
      <c r="BJ16" s="36">
        <v>4</v>
      </c>
      <c r="BK16" s="36">
        <v>5</v>
      </c>
      <c r="BL16" s="36">
        <v>5</v>
      </c>
      <c r="BM16" s="36">
        <v>5</v>
      </c>
      <c r="BN16" s="36">
        <v>4</v>
      </c>
      <c r="BO16" s="36">
        <v>4</v>
      </c>
      <c r="BP16" s="36">
        <v>3</v>
      </c>
      <c r="BQ16" s="36">
        <v>5</v>
      </c>
      <c r="BR16" s="36">
        <v>5</v>
      </c>
      <c r="BS16" s="36">
        <v>2</v>
      </c>
      <c r="BT16" s="36">
        <v>5</v>
      </c>
      <c r="BU16" s="36">
        <v>4</v>
      </c>
      <c r="BV16" s="36">
        <v>4</v>
      </c>
      <c r="BW16" s="36">
        <v>5</v>
      </c>
      <c r="BX16" s="36">
        <v>5</v>
      </c>
      <c r="BY16" s="36">
        <v>4</v>
      </c>
      <c r="BZ16" s="36">
        <v>4</v>
      </c>
      <c r="CA16" s="36">
        <v>5</v>
      </c>
      <c r="CB16" s="36">
        <v>5</v>
      </c>
      <c r="CC16" s="36">
        <v>3</v>
      </c>
      <c r="CD16" s="36">
        <v>4</v>
      </c>
      <c r="CE16" s="36">
        <v>4</v>
      </c>
      <c r="CF16" s="36">
        <v>5</v>
      </c>
      <c r="CG16" s="36">
        <v>5</v>
      </c>
      <c r="CH16" s="36">
        <v>5</v>
      </c>
      <c r="CI16" s="36">
        <v>4</v>
      </c>
      <c r="CJ16" s="36">
        <v>4</v>
      </c>
      <c r="CK16" s="36">
        <v>5</v>
      </c>
      <c r="CL16" s="36">
        <v>5</v>
      </c>
      <c r="CM16" s="36">
        <v>5</v>
      </c>
      <c r="CN16" s="36">
        <v>4</v>
      </c>
      <c r="CO16" s="36">
        <v>3</v>
      </c>
      <c r="CP16" s="36">
        <v>3</v>
      </c>
      <c r="CQ16" s="36">
        <v>3</v>
      </c>
      <c r="CR16" s="36">
        <v>3</v>
      </c>
      <c r="CS16" s="36">
        <v>4</v>
      </c>
      <c r="CT16" s="36">
        <v>5</v>
      </c>
      <c r="CU16" s="36">
        <v>4</v>
      </c>
      <c r="CV16" s="36">
        <v>5</v>
      </c>
      <c r="CW16" s="36">
        <v>5</v>
      </c>
      <c r="CX16" s="36">
        <v>4</v>
      </c>
      <c r="CY16" s="36">
        <v>4</v>
      </c>
      <c r="CZ16" s="36">
        <v>4</v>
      </c>
      <c r="DA16" s="36">
        <v>3</v>
      </c>
      <c r="DB16" s="36">
        <v>1</v>
      </c>
      <c r="DC16" s="36">
        <v>1</v>
      </c>
      <c r="DD16" s="36">
        <v>2</v>
      </c>
      <c r="DE16" s="36">
        <v>5</v>
      </c>
      <c r="DF16" s="36">
        <v>3</v>
      </c>
      <c r="DG16" s="36">
        <v>3</v>
      </c>
      <c r="DH16" s="36">
        <v>3</v>
      </c>
      <c r="DI16" s="36">
        <v>5</v>
      </c>
      <c r="DJ16" s="36">
        <v>5</v>
      </c>
      <c r="DK16" s="36">
        <v>4</v>
      </c>
      <c r="DL16" s="36">
        <v>4</v>
      </c>
      <c r="DM16" s="36">
        <v>5</v>
      </c>
      <c r="DN16" s="36">
        <v>4</v>
      </c>
      <c r="DO16" s="36">
        <v>5</v>
      </c>
      <c r="DP16" s="36">
        <v>5</v>
      </c>
      <c r="DQ16" s="36">
        <v>4</v>
      </c>
      <c r="DR16" s="36">
        <v>5</v>
      </c>
      <c r="DS16" s="36">
        <v>4</v>
      </c>
      <c r="DT16" s="36">
        <v>4</v>
      </c>
      <c r="DU16" s="36">
        <v>5</v>
      </c>
      <c r="DV16" s="36">
        <v>2</v>
      </c>
      <c r="DW16" s="36">
        <v>2</v>
      </c>
      <c r="DX16" s="36">
        <v>5</v>
      </c>
      <c r="DY16" s="36">
        <v>3</v>
      </c>
      <c r="DZ16" s="36">
        <v>5</v>
      </c>
      <c r="EA16" s="36">
        <v>5</v>
      </c>
      <c r="EB16" s="36">
        <v>3</v>
      </c>
      <c r="EC16" s="36">
        <v>3</v>
      </c>
      <c r="ED16" s="36">
        <v>5</v>
      </c>
      <c r="EE16" s="36">
        <v>5</v>
      </c>
      <c r="EF16" s="36">
        <v>3</v>
      </c>
      <c r="EG16" s="36">
        <v>4</v>
      </c>
      <c r="EH16" s="36">
        <v>5</v>
      </c>
      <c r="EI16" s="36">
        <v>4</v>
      </c>
      <c r="EJ16" s="36">
        <v>4</v>
      </c>
      <c r="EK16" s="36">
        <v>5</v>
      </c>
      <c r="EL16" s="36">
        <v>4</v>
      </c>
      <c r="EM16" s="36">
        <v>4</v>
      </c>
      <c r="EN16" s="36">
        <v>5</v>
      </c>
      <c r="EO16" s="36">
        <v>5</v>
      </c>
      <c r="EP16" s="36">
        <v>5</v>
      </c>
      <c r="EQ16" s="36">
        <v>5</v>
      </c>
      <c r="ER16" s="36">
        <v>4</v>
      </c>
      <c r="ES16" s="36">
        <v>5</v>
      </c>
      <c r="ET16" s="36">
        <v>4</v>
      </c>
      <c r="EU16" s="36">
        <v>4</v>
      </c>
      <c r="EV16" s="36">
        <v>4</v>
      </c>
      <c r="EW16" s="36">
        <v>3</v>
      </c>
      <c r="EX16" s="36">
        <v>2</v>
      </c>
      <c r="EY16" s="36">
        <v>3</v>
      </c>
      <c r="EZ16" s="36">
        <v>5</v>
      </c>
      <c r="FA16" s="36">
        <v>5</v>
      </c>
      <c r="FB16" s="36">
        <v>5</v>
      </c>
      <c r="FC16" s="36">
        <v>5</v>
      </c>
      <c r="FD16" s="36">
        <v>4</v>
      </c>
      <c r="FE16" s="36">
        <v>4</v>
      </c>
      <c r="FF16" s="36">
        <v>4</v>
      </c>
      <c r="FG16" s="36">
        <v>5</v>
      </c>
      <c r="FH16" s="36">
        <v>5</v>
      </c>
      <c r="FI16" s="36">
        <v>4</v>
      </c>
      <c r="FJ16" s="36">
        <v>5</v>
      </c>
      <c r="FK16" s="36">
        <v>4</v>
      </c>
      <c r="FL16" s="36">
        <v>5</v>
      </c>
      <c r="FM16" s="36">
        <v>5</v>
      </c>
      <c r="FN16" s="36">
        <v>5</v>
      </c>
      <c r="FO16" s="36">
        <v>4</v>
      </c>
      <c r="FP16" s="36">
        <v>4</v>
      </c>
      <c r="FQ16" s="36">
        <v>5</v>
      </c>
      <c r="FR16" s="36">
        <v>5</v>
      </c>
      <c r="FS16" s="36">
        <v>3</v>
      </c>
      <c r="FT16" s="36">
        <v>4</v>
      </c>
      <c r="FU16" s="36">
        <v>3</v>
      </c>
      <c r="FV16" s="36">
        <v>3</v>
      </c>
      <c r="FW16" s="36">
        <v>3</v>
      </c>
      <c r="FX16" s="36">
        <v>4</v>
      </c>
      <c r="FY16" s="36">
        <v>4</v>
      </c>
      <c r="FZ16" s="36">
        <v>5</v>
      </c>
      <c r="GA16" s="36">
        <v>4</v>
      </c>
      <c r="GB16" s="36">
        <v>4</v>
      </c>
      <c r="GC16" s="36">
        <v>4</v>
      </c>
      <c r="GD16" s="36">
        <v>5</v>
      </c>
      <c r="GE16" s="36">
        <v>4</v>
      </c>
      <c r="GF16" s="36">
        <v>5</v>
      </c>
      <c r="GG16" s="36">
        <v>4</v>
      </c>
      <c r="GH16" s="36">
        <v>2</v>
      </c>
      <c r="GI16" s="30">
        <f t="shared" si="1"/>
        <v>762</v>
      </c>
      <c r="GL16" s="128"/>
      <c r="GM16" s="134"/>
    </row>
    <row r="17" spans="1:195" s="21" customFormat="1" ht="12.75" x14ac:dyDescent="0.25">
      <c r="A17" s="35" t="s">
        <v>386</v>
      </c>
      <c r="B17" s="36">
        <v>4</v>
      </c>
      <c r="C17" s="36">
        <v>4</v>
      </c>
      <c r="D17" s="36">
        <v>4</v>
      </c>
      <c r="E17" s="36">
        <v>5</v>
      </c>
      <c r="F17" s="36">
        <v>1</v>
      </c>
      <c r="G17" s="36">
        <v>3</v>
      </c>
      <c r="H17" s="36">
        <v>4</v>
      </c>
      <c r="I17" s="36">
        <v>3</v>
      </c>
      <c r="J17" s="36">
        <v>4</v>
      </c>
      <c r="K17" s="36">
        <v>4</v>
      </c>
      <c r="L17" s="36">
        <v>4</v>
      </c>
      <c r="M17" s="36">
        <v>4</v>
      </c>
      <c r="N17" s="36">
        <v>1</v>
      </c>
      <c r="O17" s="36">
        <v>5</v>
      </c>
      <c r="P17" s="36">
        <v>4</v>
      </c>
      <c r="Q17" s="36">
        <v>5</v>
      </c>
      <c r="R17" s="36">
        <v>5</v>
      </c>
      <c r="S17" s="36">
        <v>5</v>
      </c>
      <c r="T17" s="36">
        <v>4</v>
      </c>
      <c r="U17" s="36">
        <v>5</v>
      </c>
      <c r="V17" s="36">
        <v>5</v>
      </c>
      <c r="W17" s="36">
        <v>3</v>
      </c>
      <c r="X17" s="36">
        <v>5</v>
      </c>
      <c r="Y17" s="36">
        <v>2</v>
      </c>
      <c r="Z17" s="36">
        <v>3</v>
      </c>
      <c r="AA17" s="36">
        <v>3</v>
      </c>
      <c r="AB17" s="36">
        <v>3</v>
      </c>
      <c r="AC17" s="36">
        <v>5</v>
      </c>
      <c r="AD17" s="36">
        <v>5</v>
      </c>
      <c r="AE17" s="36">
        <v>5</v>
      </c>
      <c r="AF17" s="36">
        <v>4</v>
      </c>
      <c r="AG17" s="36">
        <v>5</v>
      </c>
      <c r="AH17" s="36">
        <v>4</v>
      </c>
      <c r="AI17" s="36">
        <v>4</v>
      </c>
      <c r="AJ17" s="36">
        <v>5</v>
      </c>
      <c r="AK17" s="36">
        <v>5</v>
      </c>
      <c r="AL17" s="36">
        <v>3</v>
      </c>
      <c r="AM17" s="36">
        <v>4</v>
      </c>
      <c r="AN17" s="36">
        <v>3</v>
      </c>
      <c r="AO17" s="36">
        <v>3</v>
      </c>
      <c r="AP17" s="36">
        <v>2</v>
      </c>
      <c r="AQ17" s="36">
        <v>5</v>
      </c>
      <c r="AR17" s="36">
        <v>5</v>
      </c>
      <c r="AS17" s="36">
        <v>1</v>
      </c>
      <c r="AT17" s="36">
        <v>4</v>
      </c>
      <c r="AU17" s="36">
        <v>2</v>
      </c>
      <c r="AV17" s="36">
        <v>4</v>
      </c>
      <c r="AW17" s="36">
        <v>4</v>
      </c>
      <c r="AX17" s="36">
        <v>4</v>
      </c>
      <c r="AY17" s="36">
        <v>1</v>
      </c>
      <c r="AZ17" s="36">
        <v>5</v>
      </c>
      <c r="BA17" s="36">
        <v>3</v>
      </c>
      <c r="BB17" s="36">
        <v>4</v>
      </c>
      <c r="BC17" s="36">
        <v>4</v>
      </c>
      <c r="BD17" s="36">
        <v>4</v>
      </c>
      <c r="BE17" s="36">
        <v>3</v>
      </c>
      <c r="BF17" s="36">
        <v>4</v>
      </c>
      <c r="BG17" s="36">
        <v>3</v>
      </c>
      <c r="BH17" s="36">
        <v>5</v>
      </c>
      <c r="BI17" s="36">
        <v>2</v>
      </c>
      <c r="BJ17" s="36">
        <v>4</v>
      </c>
      <c r="BK17" s="36">
        <v>5</v>
      </c>
      <c r="BL17" s="36">
        <v>5</v>
      </c>
      <c r="BM17" s="36">
        <v>5</v>
      </c>
      <c r="BN17" s="36">
        <v>4</v>
      </c>
      <c r="BO17" s="36">
        <v>3</v>
      </c>
      <c r="BP17" s="36">
        <v>5</v>
      </c>
      <c r="BQ17" s="36">
        <v>5</v>
      </c>
      <c r="BR17" s="36">
        <v>5</v>
      </c>
      <c r="BS17" s="36">
        <v>2</v>
      </c>
      <c r="BT17" s="36">
        <v>5</v>
      </c>
      <c r="BU17" s="36">
        <v>5</v>
      </c>
      <c r="BV17" s="36">
        <v>5</v>
      </c>
      <c r="BW17" s="36">
        <v>5</v>
      </c>
      <c r="BX17" s="36">
        <v>5</v>
      </c>
      <c r="BY17" s="36">
        <v>3</v>
      </c>
      <c r="BZ17" s="36">
        <v>4</v>
      </c>
      <c r="CA17" s="36">
        <v>5</v>
      </c>
      <c r="CB17" s="36">
        <v>4</v>
      </c>
      <c r="CC17" s="36">
        <v>3</v>
      </c>
      <c r="CD17" s="36">
        <v>4</v>
      </c>
      <c r="CE17" s="36">
        <v>4</v>
      </c>
      <c r="CF17" s="36">
        <v>5</v>
      </c>
      <c r="CG17" s="36">
        <v>5</v>
      </c>
      <c r="CH17" s="36">
        <v>5</v>
      </c>
      <c r="CI17" s="36">
        <v>5</v>
      </c>
      <c r="CJ17" s="36">
        <v>5</v>
      </c>
      <c r="CK17" s="36">
        <v>5</v>
      </c>
      <c r="CL17" s="36">
        <v>5</v>
      </c>
      <c r="CM17" s="36">
        <v>5</v>
      </c>
      <c r="CN17" s="36">
        <v>3</v>
      </c>
      <c r="CO17" s="36">
        <v>3</v>
      </c>
      <c r="CP17" s="36">
        <v>4</v>
      </c>
      <c r="CQ17" s="36">
        <v>2</v>
      </c>
      <c r="CR17" s="36">
        <v>3</v>
      </c>
      <c r="CS17" s="36">
        <v>4</v>
      </c>
      <c r="CT17" s="36">
        <v>5</v>
      </c>
      <c r="CU17" s="36">
        <v>4</v>
      </c>
      <c r="CV17" s="36">
        <v>4</v>
      </c>
      <c r="CW17" s="36">
        <v>5</v>
      </c>
      <c r="CX17" s="36">
        <v>4</v>
      </c>
      <c r="CY17" s="36">
        <v>4</v>
      </c>
      <c r="CZ17" s="36">
        <v>5</v>
      </c>
      <c r="DA17" s="36">
        <v>2</v>
      </c>
      <c r="DB17" s="36">
        <v>1</v>
      </c>
      <c r="DC17" s="36">
        <v>1</v>
      </c>
      <c r="DD17" s="36">
        <v>2</v>
      </c>
      <c r="DE17" s="36">
        <v>4</v>
      </c>
      <c r="DF17" s="36">
        <v>1</v>
      </c>
      <c r="DG17" s="36">
        <v>3</v>
      </c>
      <c r="DH17" s="36">
        <v>3</v>
      </c>
      <c r="DI17" s="36">
        <v>4</v>
      </c>
      <c r="DJ17" s="36">
        <v>5</v>
      </c>
      <c r="DK17" s="36">
        <v>3</v>
      </c>
      <c r="DL17" s="36">
        <v>4</v>
      </c>
      <c r="DM17" s="36">
        <v>5</v>
      </c>
      <c r="DN17" s="36">
        <v>4</v>
      </c>
      <c r="DO17" s="36">
        <v>5</v>
      </c>
      <c r="DP17" s="36">
        <v>5</v>
      </c>
      <c r="DQ17" s="36">
        <v>4</v>
      </c>
      <c r="DR17" s="36">
        <v>1</v>
      </c>
      <c r="DS17" s="36">
        <v>4</v>
      </c>
      <c r="DT17" s="36">
        <v>4</v>
      </c>
      <c r="DU17" s="36">
        <v>5</v>
      </c>
      <c r="DV17" s="36">
        <v>3</v>
      </c>
      <c r="DW17" s="36">
        <v>3</v>
      </c>
      <c r="DX17" s="36">
        <v>5</v>
      </c>
      <c r="DY17" s="36">
        <v>4</v>
      </c>
      <c r="DZ17" s="36">
        <v>5</v>
      </c>
      <c r="EA17" s="36">
        <v>5</v>
      </c>
      <c r="EB17" s="36">
        <v>4</v>
      </c>
      <c r="EC17" s="36">
        <v>3</v>
      </c>
      <c r="ED17" s="36">
        <v>5</v>
      </c>
      <c r="EE17" s="36">
        <v>4</v>
      </c>
      <c r="EF17" s="36">
        <v>4</v>
      </c>
      <c r="EG17" s="36">
        <v>4</v>
      </c>
      <c r="EH17" s="36">
        <v>4</v>
      </c>
      <c r="EI17" s="36">
        <v>5</v>
      </c>
      <c r="EJ17" s="36">
        <v>4</v>
      </c>
      <c r="EK17" s="36">
        <v>5</v>
      </c>
      <c r="EL17" s="36">
        <v>4</v>
      </c>
      <c r="EM17" s="36">
        <v>5</v>
      </c>
      <c r="EN17" s="36">
        <v>5</v>
      </c>
      <c r="EO17" s="36">
        <v>4</v>
      </c>
      <c r="EP17" s="36">
        <v>5</v>
      </c>
      <c r="EQ17" s="36">
        <v>5</v>
      </c>
      <c r="ER17" s="36">
        <v>4</v>
      </c>
      <c r="ES17" s="36">
        <v>5</v>
      </c>
      <c r="ET17" s="36">
        <v>4</v>
      </c>
      <c r="EU17" s="36">
        <v>4</v>
      </c>
      <c r="EV17" s="36">
        <v>3</v>
      </c>
      <c r="EW17" s="36">
        <v>3</v>
      </c>
      <c r="EX17" s="36">
        <v>2</v>
      </c>
      <c r="EY17" s="36">
        <v>4</v>
      </c>
      <c r="EZ17" s="36">
        <v>5</v>
      </c>
      <c r="FA17" s="36">
        <v>5</v>
      </c>
      <c r="FB17" s="36">
        <v>5</v>
      </c>
      <c r="FC17" s="36">
        <v>3</v>
      </c>
      <c r="FD17" s="36">
        <v>5</v>
      </c>
      <c r="FE17" s="36">
        <v>4</v>
      </c>
      <c r="FF17" s="36">
        <v>4</v>
      </c>
      <c r="FG17" s="36">
        <v>5</v>
      </c>
      <c r="FH17" s="36">
        <v>5</v>
      </c>
      <c r="FI17" s="36">
        <v>4</v>
      </c>
      <c r="FJ17" s="36">
        <v>5</v>
      </c>
      <c r="FK17" s="36">
        <v>4</v>
      </c>
      <c r="FL17" s="36">
        <v>5</v>
      </c>
      <c r="FM17" s="36">
        <v>5</v>
      </c>
      <c r="FN17" s="36">
        <v>5</v>
      </c>
      <c r="FO17" s="36">
        <v>4</v>
      </c>
      <c r="FP17" s="36">
        <v>4</v>
      </c>
      <c r="FQ17" s="36">
        <v>5</v>
      </c>
      <c r="FR17" s="36">
        <v>3</v>
      </c>
      <c r="FS17" s="36">
        <v>3</v>
      </c>
      <c r="FT17" s="36">
        <v>3</v>
      </c>
      <c r="FU17" s="36">
        <v>4</v>
      </c>
      <c r="FV17" s="36">
        <v>5</v>
      </c>
      <c r="FW17" s="36">
        <v>3</v>
      </c>
      <c r="FX17" s="36">
        <v>4</v>
      </c>
      <c r="FY17" s="36">
        <v>4</v>
      </c>
      <c r="FZ17" s="36">
        <v>4</v>
      </c>
      <c r="GA17" s="36">
        <v>4</v>
      </c>
      <c r="GB17" s="36">
        <v>4</v>
      </c>
      <c r="GC17" s="36">
        <v>4</v>
      </c>
      <c r="GD17" s="36">
        <v>4</v>
      </c>
      <c r="GE17" s="36">
        <v>4</v>
      </c>
      <c r="GF17" s="36">
        <v>5</v>
      </c>
      <c r="GG17" s="36">
        <v>3</v>
      </c>
      <c r="GH17" s="36">
        <v>2</v>
      </c>
      <c r="GI17" s="30">
        <f t="shared" si="1"/>
        <v>750</v>
      </c>
      <c r="GL17" s="128"/>
      <c r="GM17" s="134"/>
    </row>
    <row r="18" spans="1:195" s="21" customFormat="1" ht="12.75" x14ac:dyDescent="0.25">
      <c r="A18" s="35" t="s">
        <v>381</v>
      </c>
      <c r="B18" s="36">
        <v>4</v>
      </c>
      <c r="C18" s="36">
        <v>4</v>
      </c>
      <c r="D18" s="36">
        <v>4</v>
      </c>
      <c r="E18" s="36">
        <v>5</v>
      </c>
      <c r="F18" s="36">
        <v>1</v>
      </c>
      <c r="G18" s="36">
        <v>4</v>
      </c>
      <c r="H18" s="36">
        <v>4</v>
      </c>
      <c r="I18" s="36">
        <v>5</v>
      </c>
      <c r="J18" s="36">
        <v>3</v>
      </c>
      <c r="K18" s="36">
        <v>4</v>
      </c>
      <c r="L18" s="36">
        <v>4</v>
      </c>
      <c r="M18" s="36">
        <v>4</v>
      </c>
      <c r="N18" s="36">
        <v>1</v>
      </c>
      <c r="O18" s="36">
        <v>5</v>
      </c>
      <c r="P18" s="36">
        <v>4</v>
      </c>
      <c r="Q18" s="36">
        <v>5</v>
      </c>
      <c r="R18" s="36">
        <v>5</v>
      </c>
      <c r="S18" s="36">
        <v>5</v>
      </c>
      <c r="T18" s="36">
        <v>4</v>
      </c>
      <c r="U18" s="36">
        <v>5</v>
      </c>
      <c r="V18" s="36">
        <v>4</v>
      </c>
      <c r="W18" s="36">
        <v>3</v>
      </c>
      <c r="X18" s="36">
        <v>5</v>
      </c>
      <c r="Y18" s="36">
        <v>3</v>
      </c>
      <c r="Z18" s="36">
        <v>2</v>
      </c>
      <c r="AA18" s="36">
        <v>3</v>
      </c>
      <c r="AB18" s="36">
        <v>4</v>
      </c>
      <c r="AC18" s="36">
        <v>5</v>
      </c>
      <c r="AD18" s="36">
        <v>5</v>
      </c>
      <c r="AE18" s="36">
        <v>4</v>
      </c>
      <c r="AF18" s="36">
        <v>5</v>
      </c>
      <c r="AG18" s="36">
        <v>5</v>
      </c>
      <c r="AH18" s="36">
        <v>5</v>
      </c>
      <c r="AI18" s="36">
        <v>4</v>
      </c>
      <c r="AJ18" s="36">
        <v>5</v>
      </c>
      <c r="AK18" s="36">
        <v>5</v>
      </c>
      <c r="AL18" s="36">
        <v>3</v>
      </c>
      <c r="AM18" s="36">
        <v>4</v>
      </c>
      <c r="AN18" s="36">
        <v>4</v>
      </c>
      <c r="AO18" s="36">
        <v>3</v>
      </c>
      <c r="AP18" s="36">
        <v>2</v>
      </c>
      <c r="AQ18" s="36">
        <v>5</v>
      </c>
      <c r="AR18" s="36">
        <v>5</v>
      </c>
      <c r="AS18" s="36">
        <v>1</v>
      </c>
      <c r="AT18" s="36">
        <v>4</v>
      </c>
      <c r="AU18" s="36">
        <v>3</v>
      </c>
      <c r="AV18" s="36">
        <v>4</v>
      </c>
      <c r="AW18" s="36">
        <v>4</v>
      </c>
      <c r="AX18" s="36">
        <v>4</v>
      </c>
      <c r="AY18" s="36">
        <v>3</v>
      </c>
      <c r="AZ18" s="36">
        <v>5</v>
      </c>
      <c r="BA18" s="36">
        <v>4</v>
      </c>
      <c r="BB18" s="36">
        <v>4</v>
      </c>
      <c r="BC18" s="36">
        <v>4</v>
      </c>
      <c r="BD18" s="36">
        <v>4</v>
      </c>
      <c r="BE18" s="36">
        <v>5</v>
      </c>
      <c r="BF18" s="36">
        <v>4</v>
      </c>
      <c r="BG18" s="36">
        <v>4</v>
      </c>
      <c r="BH18" s="36">
        <v>5</v>
      </c>
      <c r="BI18" s="36">
        <v>1</v>
      </c>
      <c r="BJ18" s="36">
        <v>2</v>
      </c>
      <c r="BK18" s="36">
        <v>5</v>
      </c>
      <c r="BL18" s="36">
        <v>5</v>
      </c>
      <c r="BM18" s="36">
        <v>5</v>
      </c>
      <c r="BN18" s="36">
        <v>4</v>
      </c>
      <c r="BO18" s="36">
        <v>3</v>
      </c>
      <c r="BP18" s="36">
        <v>5</v>
      </c>
      <c r="BQ18" s="36">
        <v>5</v>
      </c>
      <c r="BR18" s="36">
        <v>5</v>
      </c>
      <c r="BS18" s="36">
        <v>3</v>
      </c>
      <c r="BT18" s="36">
        <v>4</v>
      </c>
      <c r="BU18" s="36">
        <v>5</v>
      </c>
      <c r="BV18" s="36">
        <v>5</v>
      </c>
      <c r="BW18" s="36">
        <v>5</v>
      </c>
      <c r="BX18" s="36">
        <v>5</v>
      </c>
      <c r="BY18" s="36">
        <v>3</v>
      </c>
      <c r="BZ18" s="36">
        <v>4</v>
      </c>
      <c r="CA18" s="36">
        <v>5</v>
      </c>
      <c r="CB18" s="36">
        <v>5</v>
      </c>
      <c r="CC18" s="36">
        <v>3</v>
      </c>
      <c r="CD18" s="36">
        <v>4</v>
      </c>
      <c r="CE18" s="36">
        <v>4</v>
      </c>
      <c r="CF18" s="36">
        <v>5</v>
      </c>
      <c r="CG18" s="36">
        <v>5</v>
      </c>
      <c r="CH18" s="36">
        <v>5</v>
      </c>
      <c r="CI18" s="36">
        <v>5</v>
      </c>
      <c r="CJ18" s="36">
        <v>4</v>
      </c>
      <c r="CK18" s="36">
        <v>5</v>
      </c>
      <c r="CL18" s="36">
        <v>5</v>
      </c>
      <c r="CM18" s="36">
        <v>5</v>
      </c>
      <c r="CN18" s="36">
        <v>3</v>
      </c>
      <c r="CO18" s="36">
        <v>4</v>
      </c>
      <c r="CP18" s="36">
        <v>3</v>
      </c>
      <c r="CQ18" s="36">
        <v>2</v>
      </c>
      <c r="CR18" s="36">
        <v>4</v>
      </c>
      <c r="CS18" s="36">
        <v>4</v>
      </c>
      <c r="CT18" s="36">
        <v>5</v>
      </c>
      <c r="CU18" s="36">
        <v>4</v>
      </c>
      <c r="CV18" s="36">
        <v>5</v>
      </c>
      <c r="CW18" s="36">
        <v>5</v>
      </c>
      <c r="CX18" s="36">
        <v>3</v>
      </c>
      <c r="CY18" s="36">
        <v>3</v>
      </c>
      <c r="CZ18" s="36">
        <v>5</v>
      </c>
      <c r="DA18" s="36">
        <v>3</v>
      </c>
      <c r="DB18" s="36">
        <v>1</v>
      </c>
      <c r="DC18" s="36">
        <v>1</v>
      </c>
      <c r="DD18" s="36">
        <v>2</v>
      </c>
      <c r="DE18" s="36">
        <v>4</v>
      </c>
      <c r="DF18" s="36">
        <v>5</v>
      </c>
      <c r="DG18" s="36">
        <v>3</v>
      </c>
      <c r="DH18" s="36">
        <v>4</v>
      </c>
      <c r="DI18" s="36">
        <v>4</v>
      </c>
      <c r="DJ18" s="36">
        <v>5</v>
      </c>
      <c r="DK18" s="36">
        <v>2</v>
      </c>
      <c r="DL18" s="36">
        <v>4</v>
      </c>
      <c r="DM18" s="36">
        <v>4</v>
      </c>
      <c r="DN18" s="36">
        <v>5</v>
      </c>
      <c r="DO18" s="36">
        <v>5</v>
      </c>
      <c r="DP18" s="36">
        <v>4</v>
      </c>
      <c r="DQ18" s="36">
        <v>4</v>
      </c>
      <c r="DR18" s="36">
        <v>5</v>
      </c>
      <c r="DS18" s="36">
        <v>4</v>
      </c>
      <c r="DT18" s="36">
        <v>4</v>
      </c>
      <c r="DU18" s="36">
        <v>5</v>
      </c>
      <c r="DV18" s="36">
        <v>2</v>
      </c>
      <c r="DW18" s="36">
        <v>2</v>
      </c>
      <c r="DX18" s="36">
        <v>5</v>
      </c>
      <c r="DY18" s="36">
        <v>3</v>
      </c>
      <c r="DZ18" s="36">
        <v>5</v>
      </c>
      <c r="EA18" s="36">
        <v>4</v>
      </c>
      <c r="EB18" s="36">
        <v>4</v>
      </c>
      <c r="EC18" s="36">
        <v>4</v>
      </c>
      <c r="ED18" s="36">
        <v>5</v>
      </c>
      <c r="EE18" s="36">
        <v>5</v>
      </c>
      <c r="EF18" s="36">
        <v>4</v>
      </c>
      <c r="EG18" s="36">
        <v>5</v>
      </c>
      <c r="EH18" s="36">
        <v>5</v>
      </c>
      <c r="EI18" s="36">
        <v>5</v>
      </c>
      <c r="EJ18" s="36">
        <v>4</v>
      </c>
      <c r="EK18" s="36">
        <v>5</v>
      </c>
      <c r="EL18" s="36">
        <v>4</v>
      </c>
      <c r="EM18" s="36">
        <v>4</v>
      </c>
      <c r="EN18" s="36">
        <v>5</v>
      </c>
      <c r="EO18" s="36">
        <v>5</v>
      </c>
      <c r="EP18" s="36">
        <v>5</v>
      </c>
      <c r="EQ18" s="36">
        <v>5</v>
      </c>
      <c r="ER18" s="36">
        <v>4</v>
      </c>
      <c r="ES18" s="36">
        <v>5</v>
      </c>
      <c r="ET18" s="36">
        <v>4</v>
      </c>
      <c r="EU18" s="36">
        <v>5</v>
      </c>
      <c r="EV18" s="36">
        <v>4</v>
      </c>
      <c r="EW18" s="36">
        <v>3</v>
      </c>
      <c r="EX18" s="36">
        <v>3</v>
      </c>
      <c r="EY18" s="36">
        <v>5</v>
      </c>
      <c r="EZ18" s="36">
        <v>5</v>
      </c>
      <c r="FA18" s="36">
        <v>5</v>
      </c>
      <c r="FB18" s="36">
        <v>5</v>
      </c>
      <c r="FC18" s="36">
        <v>5</v>
      </c>
      <c r="FD18" s="36">
        <v>5</v>
      </c>
      <c r="FE18" s="36">
        <v>4</v>
      </c>
      <c r="FF18" s="36">
        <v>4</v>
      </c>
      <c r="FG18" s="36">
        <v>5</v>
      </c>
      <c r="FH18" s="36">
        <v>5</v>
      </c>
      <c r="FI18" s="36">
        <v>4</v>
      </c>
      <c r="FJ18" s="36">
        <v>5</v>
      </c>
      <c r="FK18" s="36">
        <v>3</v>
      </c>
      <c r="FL18" s="36">
        <v>5</v>
      </c>
      <c r="FM18" s="36">
        <v>4</v>
      </c>
      <c r="FN18" s="36">
        <v>5</v>
      </c>
      <c r="FO18" s="36">
        <v>4</v>
      </c>
      <c r="FP18" s="36">
        <v>4</v>
      </c>
      <c r="FQ18" s="36">
        <v>5</v>
      </c>
      <c r="FR18" s="36">
        <v>3</v>
      </c>
      <c r="FS18" s="36">
        <v>3</v>
      </c>
      <c r="FT18" s="36">
        <v>4</v>
      </c>
      <c r="FU18" s="36">
        <v>4</v>
      </c>
      <c r="FV18" s="36">
        <v>4</v>
      </c>
      <c r="FW18" s="36">
        <v>3</v>
      </c>
      <c r="FX18" s="36">
        <v>4</v>
      </c>
      <c r="FY18" s="36">
        <v>4</v>
      </c>
      <c r="FZ18" s="36">
        <v>4</v>
      </c>
      <c r="GA18" s="36">
        <v>4</v>
      </c>
      <c r="GB18" s="36">
        <v>5</v>
      </c>
      <c r="GC18" s="36">
        <v>4</v>
      </c>
      <c r="GD18" s="36">
        <v>4</v>
      </c>
      <c r="GE18" s="36">
        <v>5</v>
      </c>
      <c r="GF18" s="36">
        <v>5</v>
      </c>
      <c r="GG18" s="36">
        <v>3</v>
      </c>
      <c r="GH18" s="36">
        <v>3</v>
      </c>
      <c r="GI18" s="30">
        <f t="shared" si="1"/>
        <v>773</v>
      </c>
      <c r="GL18" s="128"/>
      <c r="GM18" s="134"/>
    </row>
    <row r="19" spans="1:195" s="21" customFormat="1" ht="11.25" x14ac:dyDescent="0.25">
      <c r="A19" s="135" t="s">
        <v>387</v>
      </c>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L19" s="128"/>
      <c r="GM19" s="134"/>
    </row>
    <row r="20" spans="1:195" s="21" customFormat="1" ht="12.75" x14ac:dyDescent="0.2">
      <c r="A20" s="37" t="s">
        <v>388</v>
      </c>
      <c r="B20" s="38">
        <v>5</v>
      </c>
      <c r="C20" s="38">
        <v>5</v>
      </c>
      <c r="D20" s="38">
        <v>4</v>
      </c>
      <c r="E20" s="38">
        <v>5</v>
      </c>
      <c r="F20" s="38">
        <v>1</v>
      </c>
      <c r="G20" s="38">
        <v>3</v>
      </c>
      <c r="H20" s="38">
        <v>3</v>
      </c>
      <c r="I20" s="38">
        <v>2</v>
      </c>
      <c r="J20" s="38">
        <v>1</v>
      </c>
      <c r="K20" s="38">
        <v>5</v>
      </c>
      <c r="L20" s="38">
        <v>4</v>
      </c>
      <c r="M20" s="38">
        <v>4</v>
      </c>
      <c r="N20" s="38">
        <v>1</v>
      </c>
      <c r="O20" s="38">
        <v>5</v>
      </c>
      <c r="P20" s="38">
        <v>5</v>
      </c>
      <c r="Q20" s="38">
        <v>5</v>
      </c>
      <c r="R20" s="38">
        <v>4</v>
      </c>
      <c r="S20" s="38">
        <v>4</v>
      </c>
      <c r="T20" s="38">
        <v>4</v>
      </c>
      <c r="U20" s="38">
        <v>5</v>
      </c>
      <c r="V20" s="38">
        <v>5</v>
      </c>
      <c r="W20" s="38">
        <v>1</v>
      </c>
      <c r="X20" s="38">
        <v>5</v>
      </c>
      <c r="Y20" s="38">
        <v>2</v>
      </c>
      <c r="Z20" s="38">
        <v>3</v>
      </c>
      <c r="AA20" s="38">
        <v>3</v>
      </c>
      <c r="AB20" s="38">
        <v>5</v>
      </c>
      <c r="AC20" s="38">
        <v>5</v>
      </c>
      <c r="AD20" s="38">
        <v>4</v>
      </c>
      <c r="AE20" s="38">
        <v>4</v>
      </c>
      <c r="AF20" s="38">
        <v>4</v>
      </c>
      <c r="AG20" s="38">
        <v>5</v>
      </c>
      <c r="AH20" s="38">
        <v>4</v>
      </c>
      <c r="AI20" s="38">
        <v>3</v>
      </c>
      <c r="AJ20" s="38">
        <v>4</v>
      </c>
      <c r="AK20" s="38">
        <v>4</v>
      </c>
      <c r="AL20" s="38">
        <v>3</v>
      </c>
      <c r="AM20" s="38">
        <v>5</v>
      </c>
      <c r="AN20" s="38">
        <v>4</v>
      </c>
      <c r="AO20" s="38">
        <v>3</v>
      </c>
      <c r="AP20" s="38">
        <v>2</v>
      </c>
      <c r="AQ20" s="38">
        <v>5</v>
      </c>
      <c r="AR20" s="38">
        <v>5</v>
      </c>
      <c r="AS20" s="38">
        <v>2</v>
      </c>
      <c r="AT20" s="38">
        <v>4</v>
      </c>
      <c r="AU20" s="38">
        <v>3</v>
      </c>
      <c r="AV20" s="38">
        <v>4</v>
      </c>
      <c r="AW20" s="38">
        <v>4</v>
      </c>
      <c r="AX20" s="38">
        <v>4</v>
      </c>
      <c r="AY20" s="38">
        <v>3</v>
      </c>
      <c r="AZ20" s="38">
        <v>4</v>
      </c>
      <c r="BA20" s="38">
        <v>4</v>
      </c>
      <c r="BB20" s="38">
        <v>3</v>
      </c>
      <c r="BC20" s="38">
        <v>4</v>
      </c>
      <c r="BD20" s="38">
        <v>4</v>
      </c>
      <c r="BE20" s="38">
        <v>4</v>
      </c>
      <c r="BF20" s="38">
        <v>4</v>
      </c>
      <c r="BG20" s="38">
        <v>3</v>
      </c>
      <c r="BH20" s="38">
        <v>5</v>
      </c>
      <c r="BI20" s="38">
        <v>3</v>
      </c>
      <c r="BJ20" s="38">
        <v>5</v>
      </c>
      <c r="BK20" s="38">
        <v>5</v>
      </c>
      <c r="BL20" s="38">
        <v>5</v>
      </c>
      <c r="BM20" s="38">
        <v>5</v>
      </c>
      <c r="BN20" s="38">
        <v>5</v>
      </c>
      <c r="BO20" s="38">
        <v>3</v>
      </c>
      <c r="BP20" s="38">
        <v>3</v>
      </c>
      <c r="BQ20" s="38">
        <v>5</v>
      </c>
      <c r="BR20" s="38">
        <v>5</v>
      </c>
      <c r="BS20" s="38">
        <v>4</v>
      </c>
      <c r="BT20" s="38">
        <v>5</v>
      </c>
      <c r="BU20" s="38">
        <v>4</v>
      </c>
      <c r="BV20" s="38">
        <v>4</v>
      </c>
      <c r="BW20" s="38">
        <v>5</v>
      </c>
      <c r="BX20" s="38">
        <v>4</v>
      </c>
      <c r="BY20" s="38">
        <v>3</v>
      </c>
      <c r="BZ20" s="38">
        <v>3</v>
      </c>
      <c r="CA20" s="38">
        <v>5</v>
      </c>
      <c r="CB20" s="38">
        <v>5</v>
      </c>
      <c r="CC20" s="38">
        <v>2</v>
      </c>
      <c r="CD20" s="38">
        <v>4</v>
      </c>
      <c r="CE20" s="38">
        <v>4</v>
      </c>
      <c r="CF20" s="38">
        <v>5</v>
      </c>
      <c r="CG20" s="38">
        <v>5</v>
      </c>
      <c r="CH20" s="38">
        <v>5</v>
      </c>
      <c r="CI20" s="38">
        <v>3</v>
      </c>
      <c r="CJ20" s="38">
        <v>4</v>
      </c>
      <c r="CK20" s="38">
        <v>5</v>
      </c>
      <c r="CL20" s="38">
        <v>5</v>
      </c>
      <c r="CM20" s="38">
        <v>5</v>
      </c>
      <c r="CN20" s="38">
        <v>5</v>
      </c>
      <c r="CO20" s="38">
        <v>5</v>
      </c>
      <c r="CP20" s="38">
        <v>3</v>
      </c>
      <c r="CQ20" s="38">
        <v>3</v>
      </c>
      <c r="CR20" s="38">
        <v>3</v>
      </c>
      <c r="CS20" s="38">
        <v>5</v>
      </c>
      <c r="CT20" s="38">
        <v>5</v>
      </c>
      <c r="CU20" s="38">
        <v>5</v>
      </c>
      <c r="CV20" s="38">
        <v>5</v>
      </c>
      <c r="CW20" s="38">
        <v>5</v>
      </c>
      <c r="CX20" s="38">
        <v>5</v>
      </c>
      <c r="CY20" s="38">
        <v>5</v>
      </c>
      <c r="CZ20" s="38">
        <v>5</v>
      </c>
      <c r="DA20" s="38">
        <v>3</v>
      </c>
      <c r="DB20" s="38">
        <v>2</v>
      </c>
      <c r="DC20" s="38">
        <v>2</v>
      </c>
      <c r="DD20" s="38">
        <v>3</v>
      </c>
      <c r="DE20" s="38">
        <v>5</v>
      </c>
      <c r="DF20" s="38">
        <v>5</v>
      </c>
      <c r="DG20" s="38">
        <v>3</v>
      </c>
      <c r="DH20" s="38">
        <v>2</v>
      </c>
      <c r="DI20" s="38">
        <v>4</v>
      </c>
      <c r="DJ20" s="38">
        <v>5</v>
      </c>
      <c r="DK20" s="38">
        <v>1</v>
      </c>
      <c r="DL20" s="38">
        <v>3</v>
      </c>
      <c r="DM20" s="38">
        <v>5</v>
      </c>
      <c r="DN20" s="38">
        <v>4</v>
      </c>
      <c r="DO20" s="38">
        <v>5</v>
      </c>
      <c r="DP20" s="38">
        <v>4</v>
      </c>
      <c r="DQ20" s="38">
        <v>4</v>
      </c>
      <c r="DR20" s="38">
        <v>5</v>
      </c>
      <c r="DS20" s="38">
        <v>4</v>
      </c>
      <c r="DT20" s="38">
        <v>4</v>
      </c>
      <c r="DU20" s="38">
        <v>4</v>
      </c>
      <c r="DV20" s="38">
        <v>2</v>
      </c>
      <c r="DW20" s="38">
        <v>2</v>
      </c>
      <c r="DX20" s="38">
        <v>5</v>
      </c>
      <c r="DY20" s="38">
        <v>3</v>
      </c>
      <c r="DZ20" s="38">
        <v>5</v>
      </c>
      <c r="EA20" s="38">
        <v>4</v>
      </c>
      <c r="EB20" s="38">
        <v>3</v>
      </c>
      <c r="EC20" s="38">
        <v>5</v>
      </c>
      <c r="ED20" s="38">
        <v>5</v>
      </c>
      <c r="EE20" s="38">
        <v>4</v>
      </c>
      <c r="EF20" s="38">
        <v>4</v>
      </c>
      <c r="EG20" s="38">
        <v>4</v>
      </c>
      <c r="EH20" s="38">
        <v>4</v>
      </c>
      <c r="EI20" s="38">
        <v>4</v>
      </c>
      <c r="EJ20" s="38">
        <v>4</v>
      </c>
      <c r="EK20" s="38">
        <v>5</v>
      </c>
      <c r="EL20" s="38">
        <v>4</v>
      </c>
      <c r="EM20" s="38">
        <v>5</v>
      </c>
      <c r="EN20" s="38">
        <v>5</v>
      </c>
      <c r="EO20" s="38">
        <v>3</v>
      </c>
      <c r="EP20" s="38">
        <v>3</v>
      </c>
      <c r="EQ20" s="38">
        <v>2</v>
      </c>
      <c r="ER20" s="38">
        <v>5</v>
      </c>
      <c r="ES20" s="38">
        <v>5</v>
      </c>
      <c r="ET20" s="38">
        <v>4</v>
      </c>
      <c r="EU20" s="38">
        <v>4</v>
      </c>
      <c r="EV20" s="38">
        <v>3</v>
      </c>
      <c r="EW20" s="38">
        <v>4</v>
      </c>
      <c r="EX20" s="38">
        <v>2</v>
      </c>
      <c r="EY20" s="38">
        <v>5</v>
      </c>
      <c r="EZ20" s="38">
        <v>5</v>
      </c>
      <c r="FA20" s="38">
        <v>3</v>
      </c>
      <c r="FB20" s="38">
        <v>4</v>
      </c>
      <c r="FC20" s="38">
        <v>3</v>
      </c>
      <c r="FD20" s="38">
        <v>4</v>
      </c>
      <c r="FE20" s="38">
        <v>3</v>
      </c>
      <c r="FF20" s="38">
        <v>4</v>
      </c>
      <c r="FG20" s="38">
        <v>5</v>
      </c>
      <c r="FH20" s="38">
        <v>5</v>
      </c>
      <c r="FI20" s="38">
        <v>4</v>
      </c>
      <c r="FJ20" s="38">
        <v>4</v>
      </c>
      <c r="FK20" s="38">
        <v>3</v>
      </c>
      <c r="FL20" s="38">
        <v>5</v>
      </c>
      <c r="FM20" s="38">
        <v>5</v>
      </c>
      <c r="FN20" s="38">
        <v>5</v>
      </c>
      <c r="FO20" s="38">
        <v>4</v>
      </c>
      <c r="FP20" s="38">
        <v>4</v>
      </c>
      <c r="FQ20" s="38">
        <v>5</v>
      </c>
      <c r="FR20" s="38">
        <v>4</v>
      </c>
      <c r="FS20" s="38">
        <v>2</v>
      </c>
      <c r="FT20" s="38">
        <v>4</v>
      </c>
      <c r="FU20" s="38">
        <v>4</v>
      </c>
      <c r="FV20" s="38">
        <v>4</v>
      </c>
      <c r="FW20" s="38">
        <v>3</v>
      </c>
      <c r="FX20" s="38">
        <v>3</v>
      </c>
      <c r="FY20" s="38">
        <v>5</v>
      </c>
      <c r="FZ20" s="38">
        <v>4</v>
      </c>
      <c r="GA20" s="38">
        <v>4</v>
      </c>
      <c r="GB20" s="38">
        <v>4</v>
      </c>
      <c r="GC20" s="38">
        <v>4</v>
      </c>
      <c r="GD20" s="38">
        <v>4</v>
      </c>
      <c r="GE20" s="38">
        <v>4</v>
      </c>
      <c r="GF20" s="38">
        <v>5</v>
      </c>
      <c r="GG20" s="38">
        <v>5</v>
      </c>
      <c r="GH20" s="38">
        <v>1</v>
      </c>
      <c r="GI20" s="30">
        <f>SUM(B20:GH20)</f>
        <v>747</v>
      </c>
      <c r="GL20" s="128"/>
      <c r="GM20" s="134"/>
    </row>
    <row r="21" spans="1:195" s="21" customFormat="1" ht="12.75" x14ac:dyDescent="0.2">
      <c r="A21" s="37" t="s">
        <v>389</v>
      </c>
      <c r="B21" s="38">
        <v>5</v>
      </c>
      <c r="C21" s="38">
        <v>5</v>
      </c>
      <c r="D21" s="38">
        <v>2</v>
      </c>
      <c r="E21" s="38">
        <v>5</v>
      </c>
      <c r="F21" s="38">
        <v>1</v>
      </c>
      <c r="G21" s="38">
        <v>3</v>
      </c>
      <c r="H21" s="38">
        <v>4</v>
      </c>
      <c r="I21" s="38">
        <v>3</v>
      </c>
      <c r="J21" s="38">
        <v>2</v>
      </c>
      <c r="K21" s="38">
        <v>2</v>
      </c>
      <c r="L21" s="38">
        <v>4</v>
      </c>
      <c r="M21" s="38">
        <v>4</v>
      </c>
      <c r="N21" s="38">
        <v>1</v>
      </c>
      <c r="O21" s="38">
        <v>5</v>
      </c>
      <c r="P21" s="38">
        <v>3</v>
      </c>
      <c r="Q21" s="38">
        <v>5</v>
      </c>
      <c r="R21" s="38">
        <v>3</v>
      </c>
      <c r="S21" s="38">
        <v>4</v>
      </c>
      <c r="T21" s="38">
        <v>5</v>
      </c>
      <c r="U21" s="38">
        <v>5</v>
      </c>
      <c r="V21" s="38">
        <v>5</v>
      </c>
      <c r="W21" s="38">
        <v>3</v>
      </c>
      <c r="X21" s="38">
        <v>5</v>
      </c>
      <c r="Y21" s="38">
        <v>2</v>
      </c>
      <c r="Z21" s="38">
        <v>2</v>
      </c>
      <c r="AA21" s="38">
        <v>2</v>
      </c>
      <c r="AB21" s="38">
        <v>4</v>
      </c>
      <c r="AC21" s="38">
        <v>5</v>
      </c>
      <c r="AD21" s="38">
        <v>3</v>
      </c>
      <c r="AE21" s="38">
        <v>4</v>
      </c>
      <c r="AF21" s="38">
        <v>4</v>
      </c>
      <c r="AG21" s="38">
        <v>5</v>
      </c>
      <c r="AH21" s="38">
        <v>5</v>
      </c>
      <c r="AI21" s="38">
        <v>5</v>
      </c>
      <c r="AJ21" s="38">
        <v>5</v>
      </c>
      <c r="AK21" s="38">
        <v>4</v>
      </c>
      <c r="AL21" s="38">
        <v>2</v>
      </c>
      <c r="AM21" s="38">
        <v>5</v>
      </c>
      <c r="AN21" s="38">
        <v>4</v>
      </c>
      <c r="AO21" s="38">
        <v>3</v>
      </c>
      <c r="AP21" s="38">
        <v>2</v>
      </c>
      <c r="AQ21" s="38">
        <v>5</v>
      </c>
      <c r="AR21" s="38">
        <v>5</v>
      </c>
      <c r="AS21" s="38">
        <v>2</v>
      </c>
      <c r="AT21" s="38">
        <v>4</v>
      </c>
      <c r="AU21" s="38">
        <v>3</v>
      </c>
      <c r="AV21" s="38">
        <v>3</v>
      </c>
      <c r="AW21" s="38">
        <v>3</v>
      </c>
      <c r="AX21" s="38">
        <v>5</v>
      </c>
      <c r="AY21" s="38">
        <v>3</v>
      </c>
      <c r="AZ21" s="38">
        <v>5</v>
      </c>
      <c r="BA21" s="38">
        <v>4</v>
      </c>
      <c r="BB21" s="38">
        <v>3</v>
      </c>
      <c r="BC21" s="38">
        <v>4</v>
      </c>
      <c r="BD21" s="38">
        <v>5</v>
      </c>
      <c r="BE21" s="38">
        <v>3</v>
      </c>
      <c r="BF21" s="38">
        <v>4</v>
      </c>
      <c r="BG21" s="38">
        <v>3</v>
      </c>
      <c r="BH21" s="38">
        <v>5</v>
      </c>
      <c r="BI21" s="38">
        <v>1</v>
      </c>
      <c r="BJ21" s="38">
        <v>1</v>
      </c>
      <c r="BK21" s="38">
        <v>5</v>
      </c>
      <c r="BL21" s="38">
        <v>4</v>
      </c>
      <c r="BM21" s="38">
        <v>5</v>
      </c>
      <c r="BN21" s="38">
        <v>4</v>
      </c>
      <c r="BO21" s="38">
        <v>3</v>
      </c>
      <c r="BP21" s="38">
        <v>5</v>
      </c>
      <c r="BQ21" s="38">
        <v>5</v>
      </c>
      <c r="BR21" s="38">
        <v>5</v>
      </c>
      <c r="BS21" s="38">
        <v>3</v>
      </c>
      <c r="BT21" s="38">
        <v>5</v>
      </c>
      <c r="BU21" s="38">
        <v>4</v>
      </c>
      <c r="BV21" s="38">
        <v>4</v>
      </c>
      <c r="BW21" s="38">
        <v>4</v>
      </c>
      <c r="BX21" s="38">
        <v>4</v>
      </c>
      <c r="BY21" s="38">
        <v>3</v>
      </c>
      <c r="BZ21" s="38">
        <v>4</v>
      </c>
      <c r="CA21" s="38">
        <v>5</v>
      </c>
      <c r="CB21" s="38">
        <v>5</v>
      </c>
      <c r="CC21" s="38">
        <v>3</v>
      </c>
      <c r="CD21" s="38">
        <v>4</v>
      </c>
      <c r="CE21" s="38">
        <v>4</v>
      </c>
      <c r="CF21" s="38">
        <v>5</v>
      </c>
      <c r="CG21" s="38">
        <v>5</v>
      </c>
      <c r="CH21" s="38">
        <v>5</v>
      </c>
      <c r="CI21" s="38">
        <v>4</v>
      </c>
      <c r="CJ21" s="38">
        <v>4</v>
      </c>
      <c r="CK21" s="38">
        <v>4</v>
      </c>
      <c r="CL21" s="38">
        <v>5</v>
      </c>
      <c r="CM21" s="38">
        <v>5</v>
      </c>
      <c r="CN21" s="38">
        <v>3</v>
      </c>
      <c r="CO21" s="38">
        <v>3</v>
      </c>
      <c r="CP21" s="38">
        <v>3</v>
      </c>
      <c r="CQ21" s="38">
        <v>3</v>
      </c>
      <c r="CR21" s="38">
        <v>4</v>
      </c>
      <c r="CS21" s="38">
        <v>5</v>
      </c>
      <c r="CT21" s="38">
        <v>5</v>
      </c>
      <c r="CU21" s="38">
        <v>4</v>
      </c>
      <c r="CV21" s="38">
        <v>5</v>
      </c>
      <c r="CW21" s="38">
        <v>4</v>
      </c>
      <c r="CX21" s="38">
        <v>3</v>
      </c>
      <c r="CY21" s="38">
        <v>3</v>
      </c>
      <c r="CZ21" s="38">
        <v>5</v>
      </c>
      <c r="DA21" s="38">
        <v>2</v>
      </c>
      <c r="DB21" s="38">
        <v>1</v>
      </c>
      <c r="DC21" s="38">
        <v>1</v>
      </c>
      <c r="DD21" s="38">
        <v>2</v>
      </c>
      <c r="DE21" s="38">
        <v>4</v>
      </c>
      <c r="DF21" s="38">
        <v>5</v>
      </c>
      <c r="DG21" s="38">
        <v>3</v>
      </c>
      <c r="DH21" s="38">
        <v>3</v>
      </c>
      <c r="DI21" s="38">
        <v>5</v>
      </c>
      <c r="DJ21" s="38">
        <v>5</v>
      </c>
      <c r="DK21" s="38">
        <v>1</v>
      </c>
      <c r="DL21" s="38">
        <v>4</v>
      </c>
      <c r="DM21" s="38">
        <v>5</v>
      </c>
      <c r="DN21" s="38">
        <v>4</v>
      </c>
      <c r="DO21" s="38">
        <v>5</v>
      </c>
      <c r="DP21" s="38">
        <v>4</v>
      </c>
      <c r="DQ21" s="38">
        <v>4</v>
      </c>
      <c r="DR21" s="38">
        <v>5</v>
      </c>
      <c r="DS21" s="38">
        <v>4</v>
      </c>
      <c r="DT21" s="38">
        <v>4</v>
      </c>
      <c r="DU21" s="38">
        <v>4</v>
      </c>
      <c r="DV21" s="38">
        <v>2</v>
      </c>
      <c r="DW21" s="38">
        <v>2</v>
      </c>
      <c r="DX21" s="38">
        <v>5</v>
      </c>
      <c r="DY21" s="38">
        <v>5</v>
      </c>
      <c r="DZ21" s="38">
        <v>4</v>
      </c>
      <c r="EA21" s="38">
        <v>4</v>
      </c>
      <c r="EB21" s="38">
        <v>4</v>
      </c>
      <c r="EC21" s="38">
        <v>4</v>
      </c>
      <c r="ED21" s="38">
        <v>5</v>
      </c>
      <c r="EE21" s="38">
        <v>4</v>
      </c>
      <c r="EF21" s="38">
        <v>3</v>
      </c>
      <c r="EG21" s="38">
        <v>5</v>
      </c>
      <c r="EH21" s="38">
        <v>2</v>
      </c>
      <c r="EI21" s="38">
        <v>4</v>
      </c>
      <c r="EJ21" s="38">
        <v>3</v>
      </c>
      <c r="EK21" s="38">
        <v>5</v>
      </c>
      <c r="EL21" s="38">
        <v>4</v>
      </c>
      <c r="EM21" s="38">
        <v>5</v>
      </c>
      <c r="EN21" s="38">
        <v>5</v>
      </c>
      <c r="EO21" s="38">
        <v>3</v>
      </c>
      <c r="EP21" s="38">
        <v>3</v>
      </c>
      <c r="EQ21" s="38">
        <v>3</v>
      </c>
      <c r="ER21" s="38">
        <v>4</v>
      </c>
      <c r="ES21" s="38">
        <v>4</v>
      </c>
      <c r="ET21" s="38">
        <v>3</v>
      </c>
      <c r="EU21" s="38">
        <v>4</v>
      </c>
      <c r="EV21" s="38">
        <v>3</v>
      </c>
      <c r="EW21" s="38">
        <v>4</v>
      </c>
      <c r="EX21" s="38">
        <v>2</v>
      </c>
      <c r="EY21" s="38">
        <v>5</v>
      </c>
      <c r="EZ21" s="38">
        <v>5</v>
      </c>
      <c r="FA21" s="38">
        <v>4</v>
      </c>
      <c r="FB21" s="38">
        <v>4</v>
      </c>
      <c r="FC21" s="38">
        <v>5</v>
      </c>
      <c r="FD21" s="38">
        <v>4</v>
      </c>
      <c r="FE21" s="38">
        <v>4</v>
      </c>
      <c r="FF21" s="38">
        <v>4</v>
      </c>
      <c r="FG21" s="38">
        <v>5</v>
      </c>
      <c r="FH21" s="38">
        <v>5</v>
      </c>
      <c r="FI21" s="38">
        <v>4</v>
      </c>
      <c r="FJ21" s="38">
        <v>4</v>
      </c>
      <c r="FK21" s="38">
        <v>4</v>
      </c>
      <c r="FL21" s="38">
        <v>5</v>
      </c>
      <c r="FM21" s="38">
        <v>4</v>
      </c>
      <c r="FN21" s="38">
        <v>4</v>
      </c>
      <c r="FO21" s="38">
        <v>3</v>
      </c>
      <c r="FP21" s="38">
        <v>4</v>
      </c>
      <c r="FQ21" s="38">
        <v>5</v>
      </c>
      <c r="FR21" s="38">
        <v>3</v>
      </c>
      <c r="FS21" s="38">
        <v>3</v>
      </c>
      <c r="FT21" s="38">
        <v>4</v>
      </c>
      <c r="FU21" s="38">
        <v>4</v>
      </c>
      <c r="FV21" s="38">
        <v>4</v>
      </c>
      <c r="FW21" s="38">
        <v>3</v>
      </c>
      <c r="FX21" s="38">
        <v>3</v>
      </c>
      <c r="FY21" s="38">
        <v>4</v>
      </c>
      <c r="FZ21" s="38">
        <v>3</v>
      </c>
      <c r="GA21" s="38">
        <v>4</v>
      </c>
      <c r="GB21" s="38">
        <v>4</v>
      </c>
      <c r="GC21" s="38">
        <v>4</v>
      </c>
      <c r="GD21" s="38">
        <v>4</v>
      </c>
      <c r="GE21" s="38">
        <v>4</v>
      </c>
      <c r="GF21" s="38">
        <v>5</v>
      </c>
      <c r="GG21" s="38">
        <v>5</v>
      </c>
      <c r="GH21" s="38">
        <v>1</v>
      </c>
      <c r="GI21" s="30">
        <f t="shared" ref="GI21:GI28" si="2">SUM(B21:GH21)</f>
        <v>723</v>
      </c>
      <c r="GL21" s="128"/>
      <c r="GM21" s="134"/>
    </row>
    <row r="22" spans="1:195" s="21" customFormat="1" ht="12.75" x14ac:dyDescent="0.2">
      <c r="A22" s="37" t="s">
        <v>390</v>
      </c>
      <c r="B22" s="38">
        <v>5</v>
      </c>
      <c r="C22" s="38">
        <v>4</v>
      </c>
      <c r="D22" s="38">
        <v>2</v>
      </c>
      <c r="E22" s="38">
        <v>5</v>
      </c>
      <c r="F22" s="38">
        <v>1</v>
      </c>
      <c r="G22" s="38">
        <v>3</v>
      </c>
      <c r="H22" s="38">
        <v>3</v>
      </c>
      <c r="I22" s="38">
        <v>5</v>
      </c>
      <c r="J22" s="38">
        <v>3</v>
      </c>
      <c r="K22" s="38">
        <v>5</v>
      </c>
      <c r="L22" s="38">
        <v>5</v>
      </c>
      <c r="M22" s="38">
        <v>5</v>
      </c>
      <c r="N22" s="38">
        <v>1</v>
      </c>
      <c r="O22" s="38">
        <v>5</v>
      </c>
      <c r="P22" s="38">
        <v>4</v>
      </c>
      <c r="Q22" s="38">
        <v>5</v>
      </c>
      <c r="R22" s="38">
        <v>5</v>
      </c>
      <c r="S22" s="38">
        <v>5</v>
      </c>
      <c r="T22" s="38">
        <v>5</v>
      </c>
      <c r="U22" s="38">
        <v>5</v>
      </c>
      <c r="V22" s="38">
        <v>5</v>
      </c>
      <c r="W22" s="38">
        <v>2</v>
      </c>
      <c r="X22" s="38">
        <v>5</v>
      </c>
      <c r="Y22" s="38">
        <v>2</v>
      </c>
      <c r="Z22" s="38">
        <v>3</v>
      </c>
      <c r="AA22" s="38">
        <v>3</v>
      </c>
      <c r="AB22" s="38">
        <v>3</v>
      </c>
      <c r="AC22" s="38">
        <v>5</v>
      </c>
      <c r="AD22" s="38">
        <v>3</v>
      </c>
      <c r="AE22" s="38">
        <v>4</v>
      </c>
      <c r="AF22" s="38">
        <v>4</v>
      </c>
      <c r="AG22" s="38">
        <v>5</v>
      </c>
      <c r="AH22" s="38">
        <v>5</v>
      </c>
      <c r="AI22" s="38">
        <v>5</v>
      </c>
      <c r="AJ22" s="38">
        <v>5</v>
      </c>
      <c r="AK22" s="38">
        <v>4</v>
      </c>
      <c r="AL22" s="38">
        <v>2</v>
      </c>
      <c r="AM22" s="38">
        <v>5</v>
      </c>
      <c r="AN22" s="38">
        <v>4</v>
      </c>
      <c r="AO22" s="38">
        <v>3</v>
      </c>
      <c r="AP22" s="38">
        <v>2</v>
      </c>
      <c r="AQ22" s="38">
        <v>5</v>
      </c>
      <c r="AR22" s="38">
        <v>5</v>
      </c>
      <c r="AS22" s="38">
        <v>2</v>
      </c>
      <c r="AT22" s="38">
        <v>5</v>
      </c>
      <c r="AU22" s="38">
        <v>3</v>
      </c>
      <c r="AV22" s="38">
        <v>2</v>
      </c>
      <c r="AW22" s="38">
        <v>3</v>
      </c>
      <c r="AX22" s="38">
        <v>4</v>
      </c>
      <c r="AY22" s="38">
        <v>2</v>
      </c>
      <c r="AZ22" s="38">
        <v>4</v>
      </c>
      <c r="BA22" s="38">
        <v>5</v>
      </c>
      <c r="BB22" s="38">
        <v>3</v>
      </c>
      <c r="BC22" s="38">
        <v>4</v>
      </c>
      <c r="BD22" s="38">
        <v>4</v>
      </c>
      <c r="BE22" s="38">
        <v>4</v>
      </c>
      <c r="BF22" s="38">
        <v>4</v>
      </c>
      <c r="BG22" s="38">
        <v>3</v>
      </c>
      <c r="BH22" s="38">
        <v>5</v>
      </c>
      <c r="BI22" s="38">
        <v>1</v>
      </c>
      <c r="BJ22" s="38">
        <v>4</v>
      </c>
      <c r="BK22" s="38">
        <v>4</v>
      </c>
      <c r="BL22" s="38">
        <v>4</v>
      </c>
      <c r="BM22" s="38">
        <v>5</v>
      </c>
      <c r="BN22" s="38">
        <v>4</v>
      </c>
      <c r="BO22" s="38">
        <v>5</v>
      </c>
      <c r="BP22" s="38">
        <v>3</v>
      </c>
      <c r="BQ22" s="38">
        <v>5</v>
      </c>
      <c r="BR22" s="38">
        <v>5</v>
      </c>
      <c r="BS22" s="38">
        <v>2</v>
      </c>
      <c r="BT22" s="38">
        <v>4</v>
      </c>
      <c r="BU22" s="38">
        <v>4</v>
      </c>
      <c r="BV22" s="38">
        <v>4</v>
      </c>
      <c r="BW22" s="38">
        <v>5</v>
      </c>
      <c r="BX22" s="38">
        <v>5</v>
      </c>
      <c r="BY22" s="38">
        <v>3</v>
      </c>
      <c r="BZ22" s="38">
        <v>3</v>
      </c>
      <c r="CA22" s="38">
        <v>5</v>
      </c>
      <c r="CB22" s="38">
        <v>5</v>
      </c>
      <c r="CC22" s="38">
        <v>3</v>
      </c>
      <c r="CD22" s="38">
        <v>4</v>
      </c>
      <c r="CE22" s="38">
        <v>4</v>
      </c>
      <c r="CF22" s="38">
        <v>5</v>
      </c>
      <c r="CG22" s="38">
        <v>5</v>
      </c>
      <c r="CH22" s="38">
        <v>5</v>
      </c>
      <c r="CI22" s="38">
        <v>3</v>
      </c>
      <c r="CJ22" s="38">
        <v>4</v>
      </c>
      <c r="CK22" s="38">
        <v>4</v>
      </c>
      <c r="CL22" s="38">
        <v>5</v>
      </c>
      <c r="CM22" s="38">
        <v>4</v>
      </c>
      <c r="CN22" s="38">
        <v>4</v>
      </c>
      <c r="CO22" s="38">
        <v>3</v>
      </c>
      <c r="CP22" s="38">
        <v>3</v>
      </c>
      <c r="CQ22" s="38">
        <v>3</v>
      </c>
      <c r="CR22" s="38">
        <v>4</v>
      </c>
      <c r="CS22" s="38">
        <v>5</v>
      </c>
      <c r="CT22" s="38">
        <v>5</v>
      </c>
      <c r="CU22" s="38">
        <v>4</v>
      </c>
      <c r="CV22" s="38">
        <v>5</v>
      </c>
      <c r="CW22" s="38">
        <v>5</v>
      </c>
      <c r="CX22" s="38">
        <v>5</v>
      </c>
      <c r="CY22" s="38">
        <v>5</v>
      </c>
      <c r="CZ22" s="38">
        <v>5</v>
      </c>
      <c r="DA22" s="38">
        <v>3</v>
      </c>
      <c r="DB22" s="38">
        <v>2</v>
      </c>
      <c r="DC22" s="38">
        <v>2</v>
      </c>
      <c r="DD22" s="38">
        <v>2</v>
      </c>
      <c r="DE22" s="38">
        <v>4</v>
      </c>
      <c r="DF22" s="38">
        <v>5</v>
      </c>
      <c r="DG22" s="38">
        <v>3</v>
      </c>
      <c r="DH22" s="38">
        <v>3</v>
      </c>
      <c r="DI22" s="38">
        <v>5</v>
      </c>
      <c r="DJ22" s="38">
        <v>5</v>
      </c>
      <c r="DK22" s="38">
        <v>3</v>
      </c>
      <c r="DL22" s="38">
        <v>3</v>
      </c>
      <c r="DM22" s="38">
        <v>5</v>
      </c>
      <c r="DN22" s="38">
        <v>4</v>
      </c>
      <c r="DO22" s="38">
        <v>5</v>
      </c>
      <c r="DP22" s="38">
        <v>4</v>
      </c>
      <c r="DQ22" s="38">
        <v>4</v>
      </c>
      <c r="DR22" s="38">
        <v>5</v>
      </c>
      <c r="DS22" s="38">
        <v>4</v>
      </c>
      <c r="DT22" s="38">
        <v>4</v>
      </c>
      <c r="DU22" s="38">
        <v>5</v>
      </c>
      <c r="DV22" s="38">
        <v>3</v>
      </c>
      <c r="DW22" s="38">
        <v>2</v>
      </c>
      <c r="DX22" s="38">
        <v>5</v>
      </c>
      <c r="DY22" s="38">
        <v>5</v>
      </c>
      <c r="DZ22" s="38">
        <v>4</v>
      </c>
      <c r="EA22" s="38">
        <v>4</v>
      </c>
      <c r="EB22" s="38">
        <v>5</v>
      </c>
      <c r="EC22" s="38">
        <v>4</v>
      </c>
      <c r="ED22" s="38">
        <v>5</v>
      </c>
      <c r="EE22" s="38">
        <v>4</v>
      </c>
      <c r="EF22" s="38">
        <v>3</v>
      </c>
      <c r="EG22" s="38">
        <v>5</v>
      </c>
      <c r="EH22" s="38">
        <v>4</v>
      </c>
      <c r="EI22" s="38">
        <v>4</v>
      </c>
      <c r="EJ22" s="38">
        <v>3</v>
      </c>
      <c r="EK22" s="38">
        <v>5</v>
      </c>
      <c r="EL22" s="38">
        <v>4</v>
      </c>
      <c r="EM22" s="38">
        <v>5</v>
      </c>
      <c r="EN22" s="38">
        <v>5</v>
      </c>
      <c r="EO22" s="38">
        <v>3</v>
      </c>
      <c r="EP22" s="38">
        <v>4</v>
      </c>
      <c r="EQ22" s="38">
        <v>3</v>
      </c>
      <c r="ER22" s="38">
        <v>4</v>
      </c>
      <c r="ES22" s="38">
        <v>4</v>
      </c>
      <c r="ET22" s="38">
        <v>3</v>
      </c>
      <c r="EU22" s="38">
        <v>5</v>
      </c>
      <c r="EV22" s="38">
        <v>3</v>
      </c>
      <c r="EW22" s="38">
        <v>4</v>
      </c>
      <c r="EX22" s="38">
        <v>2</v>
      </c>
      <c r="EY22" s="38">
        <v>5</v>
      </c>
      <c r="EZ22" s="38">
        <v>5</v>
      </c>
      <c r="FA22" s="38">
        <v>3</v>
      </c>
      <c r="FB22" s="38">
        <v>4</v>
      </c>
      <c r="FC22" s="38">
        <v>4</v>
      </c>
      <c r="FD22" s="38">
        <v>4</v>
      </c>
      <c r="FE22" s="38">
        <v>4</v>
      </c>
      <c r="FF22" s="38">
        <v>3</v>
      </c>
      <c r="FG22" s="38">
        <v>5</v>
      </c>
      <c r="FH22" s="38">
        <v>5</v>
      </c>
      <c r="FI22" s="38">
        <v>4</v>
      </c>
      <c r="FJ22" s="38">
        <v>4</v>
      </c>
      <c r="FK22" s="38">
        <v>4</v>
      </c>
      <c r="FL22" s="38">
        <v>5</v>
      </c>
      <c r="FM22" s="38">
        <v>5</v>
      </c>
      <c r="FN22" s="38">
        <v>4</v>
      </c>
      <c r="FO22" s="38">
        <v>3</v>
      </c>
      <c r="FP22" s="38">
        <v>5</v>
      </c>
      <c r="FQ22" s="38">
        <v>5</v>
      </c>
      <c r="FR22" s="38">
        <v>4</v>
      </c>
      <c r="FS22" s="38">
        <v>2</v>
      </c>
      <c r="FT22" s="38">
        <v>3</v>
      </c>
      <c r="FU22" s="38">
        <v>3</v>
      </c>
      <c r="FV22" s="38">
        <v>3</v>
      </c>
      <c r="FW22" s="38">
        <v>4</v>
      </c>
      <c r="FX22" s="38">
        <v>3</v>
      </c>
      <c r="FY22" s="38">
        <v>3</v>
      </c>
      <c r="FZ22" s="38">
        <v>3</v>
      </c>
      <c r="GA22" s="38">
        <v>4</v>
      </c>
      <c r="GB22" s="38">
        <v>3</v>
      </c>
      <c r="GC22" s="38">
        <v>4</v>
      </c>
      <c r="GD22" s="38">
        <v>5</v>
      </c>
      <c r="GE22" s="38">
        <v>2</v>
      </c>
      <c r="GF22" s="38">
        <v>5</v>
      </c>
      <c r="GG22" s="38">
        <v>3</v>
      </c>
      <c r="GH22" s="38">
        <v>3</v>
      </c>
      <c r="GI22" s="30">
        <f t="shared" si="2"/>
        <v>741</v>
      </c>
      <c r="GL22" s="128"/>
      <c r="GM22" s="134"/>
    </row>
    <row r="23" spans="1:195" s="21" customFormat="1" ht="12.75" x14ac:dyDescent="0.2">
      <c r="A23" s="37" t="s">
        <v>391</v>
      </c>
      <c r="B23" s="38">
        <v>5</v>
      </c>
      <c r="C23" s="38">
        <v>5</v>
      </c>
      <c r="D23" s="38">
        <v>3</v>
      </c>
      <c r="E23" s="38">
        <v>5</v>
      </c>
      <c r="F23" s="38">
        <v>1</v>
      </c>
      <c r="G23" s="38">
        <v>3</v>
      </c>
      <c r="H23" s="38">
        <v>3</v>
      </c>
      <c r="I23" s="38">
        <v>4</v>
      </c>
      <c r="J23" s="38">
        <v>3</v>
      </c>
      <c r="K23" s="38">
        <v>3</v>
      </c>
      <c r="L23" s="38">
        <v>4</v>
      </c>
      <c r="M23" s="38">
        <v>4</v>
      </c>
      <c r="N23" s="38">
        <v>1</v>
      </c>
      <c r="O23" s="38">
        <v>5</v>
      </c>
      <c r="P23" s="38">
        <v>4</v>
      </c>
      <c r="Q23" s="38">
        <v>5</v>
      </c>
      <c r="R23" s="38">
        <v>4</v>
      </c>
      <c r="S23" s="38">
        <v>5</v>
      </c>
      <c r="T23" s="38">
        <v>4</v>
      </c>
      <c r="U23" s="38">
        <v>5</v>
      </c>
      <c r="V23" s="38">
        <v>5</v>
      </c>
      <c r="W23" s="38">
        <v>3</v>
      </c>
      <c r="X23" s="38">
        <v>5</v>
      </c>
      <c r="Y23" s="38">
        <v>2</v>
      </c>
      <c r="Z23" s="38">
        <v>2</v>
      </c>
      <c r="AA23" s="38">
        <v>3</v>
      </c>
      <c r="AB23" s="38">
        <v>4</v>
      </c>
      <c r="AC23" s="38">
        <v>5</v>
      </c>
      <c r="AD23" s="38">
        <v>3</v>
      </c>
      <c r="AE23" s="38">
        <v>4</v>
      </c>
      <c r="AF23" s="38">
        <v>4</v>
      </c>
      <c r="AG23" s="38">
        <v>5</v>
      </c>
      <c r="AH23" s="38">
        <v>5</v>
      </c>
      <c r="AI23" s="38">
        <v>3</v>
      </c>
      <c r="AJ23" s="38">
        <v>5</v>
      </c>
      <c r="AK23" s="38">
        <v>5</v>
      </c>
      <c r="AL23" s="38">
        <v>3</v>
      </c>
      <c r="AM23" s="38">
        <v>5</v>
      </c>
      <c r="AN23" s="38">
        <v>4</v>
      </c>
      <c r="AO23" s="38">
        <v>3</v>
      </c>
      <c r="AP23" s="38">
        <v>2</v>
      </c>
      <c r="AQ23" s="38">
        <v>5</v>
      </c>
      <c r="AR23" s="38">
        <v>5</v>
      </c>
      <c r="AS23" s="38">
        <v>1</v>
      </c>
      <c r="AT23" s="38">
        <v>4</v>
      </c>
      <c r="AU23" s="38">
        <v>3</v>
      </c>
      <c r="AV23" s="38">
        <v>2</v>
      </c>
      <c r="AW23" s="38">
        <v>4</v>
      </c>
      <c r="AX23" s="38">
        <v>3</v>
      </c>
      <c r="AY23" s="38">
        <v>4</v>
      </c>
      <c r="AZ23" s="38">
        <v>4</v>
      </c>
      <c r="BA23" s="38">
        <v>5</v>
      </c>
      <c r="BB23" s="38">
        <v>3</v>
      </c>
      <c r="BC23" s="38">
        <v>5</v>
      </c>
      <c r="BD23" s="38">
        <v>4</v>
      </c>
      <c r="BE23" s="38">
        <v>5</v>
      </c>
      <c r="BF23" s="38">
        <v>4</v>
      </c>
      <c r="BG23" s="38">
        <v>2</v>
      </c>
      <c r="BH23" s="38">
        <v>5</v>
      </c>
      <c r="BI23" s="38">
        <v>2</v>
      </c>
      <c r="BJ23" s="38">
        <v>2</v>
      </c>
      <c r="BK23" s="38">
        <v>4</v>
      </c>
      <c r="BL23" s="38">
        <v>4</v>
      </c>
      <c r="BM23" s="38">
        <v>5</v>
      </c>
      <c r="BN23" s="38">
        <v>5</v>
      </c>
      <c r="BO23" s="38">
        <v>3</v>
      </c>
      <c r="BP23" s="38">
        <v>5</v>
      </c>
      <c r="BQ23" s="38">
        <v>5</v>
      </c>
      <c r="BR23" s="38">
        <v>5</v>
      </c>
      <c r="BS23" s="38">
        <v>3</v>
      </c>
      <c r="BT23" s="38">
        <v>4</v>
      </c>
      <c r="BU23" s="38">
        <v>4</v>
      </c>
      <c r="BV23" s="38">
        <v>4</v>
      </c>
      <c r="BW23" s="38">
        <v>4</v>
      </c>
      <c r="BX23" s="38">
        <v>5</v>
      </c>
      <c r="BY23" s="38">
        <v>2</v>
      </c>
      <c r="BZ23" s="38">
        <v>4</v>
      </c>
      <c r="CA23" s="38">
        <v>5</v>
      </c>
      <c r="CB23" s="38">
        <v>5</v>
      </c>
      <c r="CC23" s="38">
        <v>3</v>
      </c>
      <c r="CD23" s="38">
        <v>4</v>
      </c>
      <c r="CE23" s="38">
        <v>4</v>
      </c>
      <c r="CF23" s="38">
        <v>5</v>
      </c>
      <c r="CG23" s="38">
        <v>5</v>
      </c>
      <c r="CH23" s="38">
        <v>5</v>
      </c>
      <c r="CI23" s="38">
        <v>3</v>
      </c>
      <c r="CJ23" s="38">
        <v>4</v>
      </c>
      <c r="CK23" s="38">
        <v>4</v>
      </c>
      <c r="CL23" s="38">
        <v>5</v>
      </c>
      <c r="CM23" s="38">
        <v>5</v>
      </c>
      <c r="CN23" s="38">
        <v>3</v>
      </c>
      <c r="CO23" s="38">
        <v>4</v>
      </c>
      <c r="CP23" s="38">
        <v>3</v>
      </c>
      <c r="CQ23" s="38">
        <v>3</v>
      </c>
      <c r="CR23" s="38">
        <v>4</v>
      </c>
      <c r="CS23" s="38">
        <v>5</v>
      </c>
      <c r="CT23" s="38">
        <v>5</v>
      </c>
      <c r="CU23" s="38">
        <v>4</v>
      </c>
      <c r="CV23" s="38">
        <v>5</v>
      </c>
      <c r="CW23" s="38">
        <v>5</v>
      </c>
      <c r="CX23" s="38">
        <v>3</v>
      </c>
      <c r="CY23" s="38">
        <v>3</v>
      </c>
      <c r="CZ23" s="38">
        <v>5</v>
      </c>
      <c r="DA23" s="38">
        <v>2</v>
      </c>
      <c r="DB23" s="38">
        <v>1</v>
      </c>
      <c r="DC23" s="38">
        <v>1</v>
      </c>
      <c r="DD23" s="38">
        <v>2</v>
      </c>
      <c r="DE23" s="38">
        <v>5</v>
      </c>
      <c r="DF23" s="38">
        <v>5</v>
      </c>
      <c r="DG23" s="38">
        <v>3</v>
      </c>
      <c r="DH23" s="38">
        <v>3</v>
      </c>
      <c r="DI23" s="38">
        <v>4</v>
      </c>
      <c r="DJ23" s="38">
        <v>5</v>
      </c>
      <c r="DK23" s="38">
        <v>4</v>
      </c>
      <c r="DL23" s="38">
        <v>4</v>
      </c>
      <c r="DM23" s="38">
        <v>5</v>
      </c>
      <c r="DN23" s="38">
        <v>4</v>
      </c>
      <c r="DO23" s="38">
        <v>5</v>
      </c>
      <c r="DP23" s="38">
        <v>4</v>
      </c>
      <c r="DQ23" s="38">
        <v>4</v>
      </c>
      <c r="DR23" s="38">
        <v>5</v>
      </c>
      <c r="DS23" s="38">
        <v>4</v>
      </c>
      <c r="DT23" s="38">
        <v>4</v>
      </c>
      <c r="DU23" s="38">
        <v>5</v>
      </c>
      <c r="DV23" s="38">
        <v>2</v>
      </c>
      <c r="DW23" s="38">
        <v>2</v>
      </c>
      <c r="DX23" s="38">
        <v>5</v>
      </c>
      <c r="DY23" s="38">
        <v>4</v>
      </c>
      <c r="DZ23" s="38">
        <v>4</v>
      </c>
      <c r="EA23" s="38">
        <v>4</v>
      </c>
      <c r="EB23" s="38">
        <v>4</v>
      </c>
      <c r="EC23" s="38">
        <v>4</v>
      </c>
      <c r="ED23" s="38">
        <v>5</v>
      </c>
      <c r="EE23" s="38">
        <v>4</v>
      </c>
      <c r="EF23" s="38">
        <v>3</v>
      </c>
      <c r="EG23" s="38">
        <v>4</v>
      </c>
      <c r="EH23" s="38">
        <v>5</v>
      </c>
      <c r="EI23" s="38">
        <v>5</v>
      </c>
      <c r="EJ23" s="38">
        <v>4</v>
      </c>
      <c r="EK23" s="38">
        <v>5</v>
      </c>
      <c r="EL23" s="38">
        <v>4</v>
      </c>
      <c r="EM23" s="38">
        <v>5</v>
      </c>
      <c r="EN23" s="38">
        <v>5</v>
      </c>
      <c r="EO23" s="38">
        <v>3</v>
      </c>
      <c r="EP23" s="38">
        <v>5</v>
      </c>
      <c r="EQ23" s="38">
        <v>3</v>
      </c>
      <c r="ER23" s="38">
        <v>5</v>
      </c>
      <c r="ES23" s="38">
        <v>4</v>
      </c>
      <c r="ET23" s="38">
        <v>4</v>
      </c>
      <c r="EU23" s="38">
        <v>5</v>
      </c>
      <c r="EV23" s="38">
        <v>4</v>
      </c>
      <c r="EW23" s="38">
        <v>4</v>
      </c>
      <c r="EX23" s="38">
        <v>3</v>
      </c>
      <c r="EY23" s="38">
        <v>5</v>
      </c>
      <c r="EZ23" s="38">
        <v>5</v>
      </c>
      <c r="FA23" s="38">
        <v>3</v>
      </c>
      <c r="FB23" s="38">
        <v>4</v>
      </c>
      <c r="FC23" s="38">
        <v>5</v>
      </c>
      <c r="FD23" s="38">
        <v>3</v>
      </c>
      <c r="FE23" s="38">
        <v>4</v>
      </c>
      <c r="FF23" s="38">
        <v>3</v>
      </c>
      <c r="FG23" s="38">
        <v>5</v>
      </c>
      <c r="FH23" s="38">
        <v>5</v>
      </c>
      <c r="FI23" s="38">
        <v>3</v>
      </c>
      <c r="FJ23" s="38">
        <v>4</v>
      </c>
      <c r="FK23" s="38">
        <v>4</v>
      </c>
      <c r="FL23" s="38">
        <v>5</v>
      </c>
      <c r="FM23" s="38">
        <v>5</v>
      </c>
      <c r="FN23" s="38">
        <v>4</v>
      </c>
      <c r="FO23" s="38">
        <v>3</v>
      </c>
      <c r="FP23" s="38">
        <v>5</v>
      </c>
      <c r="FQ23" s="38">
        <v>5</v>
      </c>
      <c r="FR23" s="38">
        <v>3</v>
      </c>
      <c r="FS23" s="38">
        <v>2</v>
      </c>
      <c r="FT23" s="38">
        <v>4</v>
      </c>
      <c r="FU23" s="38">
        <v>3</v>
      </c>
      <c r="FV23" s="38">
        <v>3</v>
      </c>
      <c r="FW23" s="38">
        <v>3</v>
      </c>
      <c r="FX23" s="38">
        <v>3</v>
      </c>
      <c r="FY23" s="38">
        <v>3</v>
      </c>
      <c r="FZ23" s="38">
        <v>4</v>
      </c>
      <c r="GA23" s="38">
        <v>4</v>
      </c>
      <c r="GB23" s="38">
        <v>4</v>
      </c>
      <c r="GC23" s="38">
        <v>4</v>
      </c>
      <c r="GD23" s="38">
        <v>5</v>
      </c>
      <c r="GE23" s="38">
        <v>4</v>
      </c>
      <c r="GF23" s="38">
        <v>5</v>
      </c>
      <c r="GG23" s="38">
        <v>4</v>
      </c>
      <c r="GH23" s="38">
        <v>3</v>
      </c>
      <c r="GI23" s="30">
        <f t="shared" si="2"/>
        <v>741</v>
      </c>
      <c r="GL23" s="128"/>
      <c r="GM23" s="134"/>
    </row>
    <row r="24" spans="1:195" s="21" customFormat="1" ht="12.75" x14ac:dyDescent="0.2">
      <c r="A24" s="37" t="s">
        <v>392</v>
      </c>
      <c r="B24" s="38">
        <v>4</v>
      </c>
      <c r="C24" s="38">
        <v>5</v>
      </c>
      <c r="D24" s="38">
        <v>3</v>
      </c>
      <c r="E24" s="38">
        <v>3</v>
      </c>
      <c r="F24" s="38">
        <v>1</v>
      </c>
      <c r="G24" s="38">
        <v>3</v>
      </c>
      <c r="H24" s="38">
        <v>3</v>
      </c>
      <c r="I24" s="38">
        <v>4</v>
      </c>
      <c r="J24" s="38">
        <v>2</v>
      </c>
      <c r="K24" s="38">
        <v>4</v>
      </c>
      <c r="L24" s="38">
        <v>5</v>
      </c>
      <c r="M24" s="38">
        <v>3</v>
      </c>
      <c r="N24" s="38">
        <v>1</v>
      </c>
      <c r="O24" s="38">
        <v>4</v>
      </c>
      <c r="P24" s="38">
        <v>5</v>
      </c>
      <c r="Q24" s="38">
        <v>5</v>
      </c>
      <c r="R24" s="38">
        <v>5</v>
      </c>
      <c r="S24" s="38">
        <v>5</v>
      </c>
      <c r="T24" s="38">
        <v>4</v>
      </c>
      <c r="U24" s="38">
        <v>5</v>
      </c>
      <c r="V24" s="38">
        <v>5</v>
      </c>
      <c r="W24" s="38">
        <v>2</v>
      </c>
      <c r="X24" s="38">
        <v>4</v>
      </c>
      <c r="Y24" s="38">
        <v>2</v>
      </c>
      <c r="Z24" s="38">
        <v>4</v>
      </c>
      <c r="AA24" s="38">
        <v>3</v>
      </c>
      <c r="AB24" s="38">
        <v>1</v>
      </c>
      <c r="AC24" s="38">
        <v>5</v>
      </c>
      <c r="AD24" s="38">
        <v>3</v>
      </c>
      <c r="AE24" s="38">
        <v>4</v>
      </c>
      <c r="AF24" s="38">
        <v>5</v>
      </c>
      <c r="AG24" s="38">
        <v>5</v>
      </c>
      <c r="AH24" s="38">
        <v>4</v>
      </c>
      <c r="AI24" s="38">
        <v>3</v>
      </c>
      <c r="AJ24" s="38">
        <v>5</v>
      </c>
      <c r="AK24" s="38">
        <v>4</v>
      </c>
      <c r="AL24" s="38">
        <v>2</v>
      </c>
      <c r="AM24" s="38">
        <v>5</v>
      </c>
      <c r="AN24" s="38">
        <v>3</v>
      </c>
      <c r="AO24" s="38">
        <v>3</v>
      </c>
      <c r="AP24" s="38">
        <v>2</v>
      </c>
      <c r="AQ24" s="38">
        <v>5</v>
      </c>
      <c r="AR24" s="38">
        <v>5</v>
      </c>
      <c r="AS24" s="38">
        <v>1</v>
      </c>
      <c r="AT24" s="38">
        <v>2</v>
      </c>
      <c r="AU24" s="38">
        <v>3</v>
      </c>
      <c r="AV24" s="38">
        <v>2</v>
      </c>
      <c r="AW24" s="38">
        <v>3</v>
      </c>
      <c r="AX24" s="38">
        <v>3</v>
      </c>
      <c r="AY24" s="38">
        <v>5</v>
      </c>
      <c r="AZ24" s="38">
        <v>4</v>
      </c>
      <c r="BA24" s="38">
        <v>4</v>
      </c>
      <c r="BB24" s="38">
        <v>4</v>
      </c>
      <c r="BC24" s="38">
        <v>4</v>
      </c>
      <c r="BD24" s="38">
        <v>4</v>
      </c>
      <c r="BE24" s="38">
        <v>5</v>
      </c>
      <c r="BF24" s="38">
        <v>5</v>
      </c>
      <c r="BG24" s="38">
        <v>3</v>
      </c>
      <c r="BH24" s="38">
        <v>5</v>
      </c>
      <c r="BI24" s="38">
        <v>1</v>
      </c>
      <c r="BJ24" s="38">
        <v>5</v>
      </c>
      <c r="BK24" s="38">
        <v>4</v>
      </c>
      <c r="BL24" s="38">
        <v>5</v>
      </c>
      <c r="BM24" s="38">
        <v>5</v>
      </c>
      <c r="BN24" s="38">
        <v>4</v>
      </c>
      <c r="BO24" s="38">
        <v>5</v>
      </c>
      <c r="BP24" s="38">
        <v>4</v>
      </c>
      <c r="BQ24" s="38">
        <v>5</v>
      </c>
      <c r="BR24" s="38">
        <v>5</v>
      </c>
      <c r="BS24" s="38">
        <v>3</v>
      </c>
      <c r="BT24" s="38">
        <v>4</v>
      </c>
      <c r="BU24" s="38">
        <v>4</v>
      </c>
      <c r="BV24" s="38">
        <v>4</v>
      </c>
      <c r="BW24" s="38">
        <v>4</v>
      </c>
      <c r="BX24" s="38">
        <v>4</v>
      </c>
      <c r="BY24" s="38">
        <v>1</v>
      </c>
      <c r="BZ24" s="38">
        <v>3</v>
      </c>
      <c r="CA24" s="38">
        <v>4</v>
      </c>
      <c r="CB24" s="38">
        <v>4</v>
      </c>
      <c r="CC24" s="38">
        <v>3</v>
      </c>
      <c r="CD24" s="38">
        <v>4</v>
      </c>
      <c r="CE24" s="38">
        <v>3</v>
      </c>
      <c r="CF24" s="38">
        <v>5</v>
      </c>
      <c r="CG24" s="38">
        <v>5</v>
      </c>
      <c r="CH24" s="38">
        <v>5</v>
      </c>
      <c r="CI24" s="38">
        <v>4</v>
      </c>
      <c r="CJ24" s="38">
        <v>3</v>
      </c>
      <c r="CK24" s="38">
        <v>4</v>
      </c>
      <c r="CL24" s="38">
        <v>5</v>
      </c>
      <c r="CM24" s="38">
        <v>3</v>
      </c>
      <c r="CN24" s="38">
        <v>5</v>
      </c>
      <c r="CO24" s="38">
        <v>4</v>
      </c>
      <c r="CP24" s="38">
        <v>3</v>
      </c>
      <c r="CQ24" s="38">
        <v>2</v>
      </c>
      <c r="CR24" s="38">
        <v>4</v>
      </c>
      <c r="CS24" s="38">
        <v>4</v>
      </c>
      <c r="CT24" s="38">
        <v>5</v>
      </c>
      <c r="CU24" s="38">
        <v>4</v>
      </c>
      <c r="CV24" s="38">
        <v>5</v>
      </c>
      <c r="CW24" s="38">
        <v>5</v>
      </c>
      <c r="CX24" s="38">
        <v>4</v>
      </c>
      <c r="CY24" s="38">
        <v>4</v>
      </c>
      <c r="CZ24" s="38">
        <v>5</v>
      </c>
      <c r="DA24" s="38">
        <v>3</v>
      </c>
      <c r="DB24" s="38">
        <v>1</v>
      </c>
      <c r="DC24" s="38">
        <v>1</v>
      </c>
      <c r="DD24" s="38">
        <v>4</v>
      </c>
      <c r="DE24" s="38">
        <v>4</v>
      </c>
      <c r="DF24" s="38">
        <v>5</v>
      </c>
      <c r="DG24" s="38">
        <v>3</v>
      </c>
      <c r="DH24" s="38">
        <v>3</v>
      </c>
      <c r="DI24" s="38">
        <v>5</v>
      </c>
      <c r="DJ24" s="38">
        <v>5</v>
      </c>
      <c r="DK24" s="38">
        <v>3</v>
      </c>
      <c r="DL24" s="38">
        <v>2</v>
      </c>
      <c r="DM24" s="38">
        <v>5</v>
      </c>
      <c r="DN24" s="38">
        <v>3</v>
      </c>
      <c r="DO24" s="38">
        <v>5</v>
      </c>
      <c r="DP24" s="38">
        <v>4</v>
      </c>
      <c r="DQ24" s="38">
        <v>4</v>
      </c>
      <c r="DR24" s="38">
        <v>5</v>
      </c>
      <c r="DS24" s="38">
        <v>4</v>
      </c>
      <c r="DT24" s="38">
        <v>4</v>
      </c>
      <c r="DU24" s="38">
        <v>5</v>
      </c>
      <c r="DV24" s="38">
        <v>2</v>
      </c>
      <c r="DW24" s="38">
        <v>3</v>
      </c>
      <c r="DX24" s="38">
        <v>5</v>
      </c>
      <c r="DY24" s="38">
        <v>3</v>
      </c>
      <c r="DZ24" s="38">
        <v>4</v>
      </c>
      <c r="EA24" s="38">
        <v>4</v>
      </c>
      <c r="EB24" s="38">
        <v>4</v>
      </c>
      <c r="EC24" s="38">
        <v>3</v>
      </c>
      <c r="ED24" s="38">
        <v>5</v>
      </c>
      <c r="EE24" s="38">
        <v>4</v>
      </c>
      <c r="EF24" s="38">
        <v>3</v>
      </c>
      <c r="EG24" s="38">
        <v>5</v>
      </c>
      <c r="EH24" s="38">
        <v>4</v>
      </c>
      <c r="EI24" s="38">
        <v>4</v>
      </c>
      <c r="EJ24" s="38">
        <v>3</v>
      </c>
      <c r="EK24" s="38">
        <v>5</v>
      </c>
      <c r="EL24" s="38">
        <v>4</v>
      </c>
      <c r="EM24" s="38">
        <v>5</v>
      </c>
      <c r="EN24" s="38">
        <v>5</v>
      </c>
      <c r="EO24" s="38">
        <v>4</v>
      </c>
      <c r="EP24" s="38">
        <v>4</v>
      </c>
      <c r="EQ24" s="38">
        <v>3</v>
      </c>
      <c r="ER24" s="38">
        <v>4</v>
      </c>
      <c r="ES24" s="38">
        <v>4</v>
      </c>
      <c r="ET24" s="38">
        <v>4</v>
      </c>
      <c r="EU24" s="38">
        <v>4</v>
      </c>
      <c r="EV24" s="38">
        <v>3</v>
      </c>
      <c r="EW24" s="38">
        <v>3</v>
      </c>
      <c r="EX24" s="38">
        <v>2</v>
      </c>
      <c r="EY24" s="38">
        <v>5</v>
      </c>
      <c r="EZ24" s="38">
        <v>5</v>
      </c>
      <c r="FA24" s="38">
        <v>4</v>
      </c>
      <c r="FB24" s="38">
        <v>5</v>
      </c>
      <c r="FC24" s="38">
        <v>4</v>
      </c>
      <c r="FD24" s="38">
        <v>4</v>
      </c>
      <c r="FE24" s="38">
        <v>4</v>
      </c>
      <c r="FF24" s="38">
        <v>4</v>
      </c>
      <c r="FG24" s="38">
        <v>5</v>
      </c>
      <c r="FH24" s="38">
        <v>5</v>
      </c>
      <c r="FI24" s="38">
        <v>3</v>
      </c>
      <c r="FJ24" s="38">
        <v>4</v>
      </c>
      <c r="FK24" s="38">
        <v>3</v>
      </c>
      <c r="FL24" s="38">
        <v>5</v>
      </c>
      <c r="FM24" s="38">
        <v>3</v>
      </c>
      <c r="FN24" s="38">
        <v>4</v>
      </c>
      <c r="FO24" s="38">
        <v>2</v>
      </c>
      <c r="FP24" s="38">
        <v>4</v>
      </c>
      <c r="FQ24" s="38">
        <v>4</v>
      </c>
      <c r="FR24" s="38">
        <v>3</v>
      </c>
      <c r="FS24" s="38">
        <v>2</v>
      </c>
      <c r="FT24" s="38">
        <v>3</v>
      </c>
      <c r="FU24" s="38">
        <v>4</v>
      </c>
      <c r="FV24" s="38">
        <v>5</v>
      </c>
      <c r="FW24" s="38">
        <v>3</v>
      </c>
      <c r="FX24" s="38">
        <v>3</v>
      </c>
      <c r="FY24" s="38">
        <v>4</v>
      </c>
      <c r="FZ24" s="38">
        <v>4</v>
      </c>
      <c r="GA24" s="38">
        <v>4</v>
      </c>
      <c r="GB24" s="38">
        <v>4</v>
      </c>
      <c r="GC24" s="38">
        <v>4</v>
      </c>
      <c r="GD24" s="38">
        <v>5</v>
      </c>
      <c r="GE24" s="38">
        <v>4</v>
      </c>
      <c r="GF24" s="38">
        <v>5</v>
      </c>
      <c r="GG24" s="38">
        <v>4</v>
      </c>
      <c r="GH24" s="38">
        <v>1</v>
      </c>
      <c r="GI24" s="30">
        <f t="shared" si="2"/>
        <v>718</v>
      </c>
      <c r="GL24" s="128"/>
      <c r="GM24" s="134"/>
    </row>
    <row r="25" spans="1:195" s="21" customFormat="1" ht="12.75" x14ac:dyDescent="0.2">
      <c r="A25" s="37" t="s">
        <v>393</v>
      </c>
      <c r="B25" s="38">
        <v>5</v>
      </c>
      <c r="C25" s="38">
        <v>5</v>
      </c>
      <c r="D25" s="38">
        <v>4</v>
      </c>
      <c r="E25" s="38">
        <v>4</v>
      </c>
      <c r="F25" s="38">
        <v>1</v>
      </c>
      <c r="G25" s="38">
        <v>3</v>
      </c>
      <c r="H25" s="38">
        <v>3</v>
      </c>
      <c r="I25" s="38">
        <v>4</v>
      </c>
      <c r="J25" s="38">
        <v>2</v>
      </c>
      <c r="K25" s="38">
        <v>5</v>
      </c>
      <c r="L25" s="38">
        <v>5</v>
      </c>
      <c r="M25" s="38">
        <v>5</v>
      </c>
      <c r="N25" s="38">
        <v>1</v>
      </c>
      <c r="O25" s="38">
        <v>3</v>
      </c>
      <c r="P25" s="38">
        <v>4</v>
      </c>
      <c r="Q25" s="38">
        <v>5</v>
      </c>
      <c r="R25" s="38">
        <v>4</v>
      </c>
      <c r="S25" s="38">
        <v>5</v>
      </c>
      <c r="T25" s="38">
        <v>4</v>
      </c>
      <c r="U25" s="38">
        <v>5</v>
      </c>
      <c r="V25" s="38">
        <v>5</v>
      </c>
      <c r="W25" s="38">
        <v>1</v>
      </c>
      <c r="X25" s="38">
        <v>5</v>
      </c>
      <c r="Y25" s="38">
        <v>2</v>
      </c>
      <c r="Z25" s="38">
        <v>4</v>
      </c>
      <c r="AA25" s="38">
        <v>2</v>
      </c>
      <c r="AB25" s="38">
        <v>2</v>
      </c>
      <c r="AC25" s="38">
        <v>5</v>
      </c>
      <c r="AD25" s="38">
        <v>3</v>
      </c>
      <c r="AE25" s="38">
        <v>4</v>
      </c>
      <c r="AF25" s="38">
        <v>4</v>
      </c>
      <c r="AG25" s="38">
        <v>4</v>
      </c>
      <c r="AH25" s="38">
        <v>4</v>
      </c>
      <c r="AI25" s="38">
        <v>4</v>
      </c>
      <c r="AJ25" s="38">
        <v>5</v>
      </c>
      <c r="AK25" s="38">
        <v>4</v>
      </c>
      <c r="AL25" s="38">
        <v>3</v>
      </c>
      <c r="AM25" s="38">
        <v>5</v>
      </c>
      <c r="AN25" s="38">
        <v>4</v>
      </c>
      <c r="AO25" s="38">
        <v>3</v>
      </c>
      <c r="AP25" s="38">
        <v>2</v>
      </c>
      <c r="AQ25" s="38">
        <v>5</v>
      </c>
      <c r="AR25" s="38">
        <v>5</v>
      </c>
      <c r="AS25" s="38">
        <v>1</v>
      </c>
      <c r="AT25" s="38">
        <v>2</v>
      </c>
      <c r="AU25" s="38">
        <v>3</v>
      </c>
      <c r="AV25" s="38">
        <v>2</v>
      </c>
      <c r="AW25" s="38">
        <v>3</v>
      </c>
      <c r="AX25" s="38">
        <v>2</v>
      </c>
      <c r="AY25" s="38">
        <v>3</v>
      </c>
      <c r="AZ25" s="38">
        <v>5</v>
      </c>
      <c r="BA25" s="38">
        <v>4</v>
      </c>
      <c r="BB25" s="38">
        <v>3</v>
      </c>
      <c r="BC25" s="38">
        <v>4</v>
      </c>
      <c r="BD25" s="38">
        <v>4</v>
      </c>
      <c r="BE25" s="38">
        <v>4</v>
      </c>
      <c r="BF25" s="38">
        <v>4</v>
      </c>
      <c r="BG25" s="38">
        <v>2</v>
      </c>
      <c r="BH25" s="38">
        <v>5</v>
      </c>
      <c r="BI25" s="38">
        <v>1</v>
      </c>
      <c r="BJ25" s="38">
        <v>1</v>
      </c>
      <c r="BK25" s="38">
        <v>4</v>
      </c>
      <c r="BL25" s="38">
        <v>5</v>
      </c>
      <c r="BM25" s="38">
        <v>5</v>
      </c>
      <c r="BN25" s="38">
        <v>4</v>
      </c>
      <c r="BO25" s="38">
        <v>3</v>
      </c>
      <c r="BP25" s="38">
        <v>3</v>
      </c>
      <c r="BQ25" s="38">
        <v>5</v>
      </c>
      <c r="BR25" s="38">
        <v>5</v>
      </c>
      <c r="BS25" s="38">
        <v>4</v>
      </c>
      <c r="BT25" s="38">
        <v>4</v>
      </c>
      <c r="BU25" s="38">
        <v>4</v>
      </c>
      <c r="BV25" s="38">
        <v>4</v>
      </c>
      <c r="BW25" s="38">
        <v>5</v>
      </c>
      <c r="BX25" s="38">
        <v>5</v>
      </c>
      <c r="BY25" s="38">
        <v>2</v>
      </c>
      <c r="BZ25" s="38">
        <v>2</v>
      </c>
      <c r="CA25" s="38">
        <v>5</v>
      </c>
      <c r="CB25" s="38">
        <v>4</v>
      </c>
      <c r="CC25" s="38">
        <v>3</v>
      </c>
      <c r="CD25" s="38">
        <v>4</v>
      </c>
      <c r="CE25" s="38">
        <v>3</v>
      </c>
      <c r="CF25" s="38">
        <v>5</v>
      </c>
      <c r="CG25" s="38">
        <v>5</v>
      </c>
      <c r="CH25" s="38">
        <v>5</v>
      </c>
      <c r="CI25" s="38">
        <v>3</v>
      </c>
      <c r="CJ25" s="38">
        <v>3</v>
      </c>
      <c r="CK25" s="38">
        <v>4</v>
      </c>
      <c r="CL25" s="38">
        <v>5</v>
      </c>
      <c r="CM25" s="38">
        <v>3</v>
      </c>
      <c r="CN25" s="38">
        <v>4</v>
      </c>
      <c r="CO25" s="38">
        <v>4</v>
      </c>
      <c r="CP25" s="38">
        <v>4</v>
      </c>
      <c r="CQ25" s="38">
        <v>2</v>
      </c>
      <c r="CR25" s="38">
        <v>3</v>
      </c>
      <c r="CS25" s="38">
        <v>5</v>
      </c>
      <c r="CT25" s="38">
        <v>5</v>
      </c>
      <c r="CU25" s="38">
        <v>4</v>
      </c>
      <c r="CV25" s="38">
        <v>5</v>
      </c>
      <c r="CW25" s="38">
        <v>5</v>
      </c>
      <c r="CX25" s="38">
        <v>3</v>
      </c>
      <c r="CY25" s="38">
        <v>3</v>
      </c>
      <c r="CZ25" s="38">
        <v>5</v>
      </c>
      <c r="DA25" s="38">
        <v>2</v>
      </c>
      <c r="DB25" s="38">
        <v>1</v>
      </c>
      <c r="DC25" s="38">
        <v>1</v>
      </c>
      <c r="DD25" s="38">
        <v>4</v>
      </c>
      <c r="DE25" s="38">
        <v>5</v>
      </c>
      <c r="DF25" s="38">
        <v>5</v>
      </c>
      <c r="DG25" s="38">
        <v>3</v>
      </c>
      <c r="DH25" s="38">
        <v>2</v>
      </c>
      <c r="DI25" s="38">
        <v>4</v>
      </c>
      <c r="DJ25" s="38">
        <v>5</v>
      </c>
      <c r="DK25" s="38">
        <v>3</v>
      </c>
      <c r="DL25" s="38">
        <v>4</v>
      </c>
      <c r="DM25" s="38">
        <v>4</v>
      </c>
      <c r="DN25" s="38">
        <v>4</v>
      </c>
      <c r="DO25" s="38">
        <v>5</v>
      </c>
      <c r="DP25" s="38">
        <v>4</v>
      </c>
      <c r="DQ25" s="38">
        <v>4</v>
      </c>
      <c r="DR25" s="38">
        <v>5</v>
      </c>
      <c r="DS25" s="38">
        <v>4</v>
      </c>
      <c r="DT25" s="38">
        <v>4</v>
      </c>
      <c r="DU25" s="38">
        <v>3</v>
      </c>
      <c r="DV25" s="38">
        <v>2</v>
      </c>
      <c r="DW25" s="38">
        <v>2</v>
      </c>
      <c r="DX25" s="38">
        <v>5</v>
      </c>
      <c r="DY25" s="38">
        <v>4</v>
      </c>
      <c r="DZ25" s="38">
        <v>4</v>
      </c>
      <c r="EA25" s="38">
        <v>5</v>
      </c>
      <c r="EB25" s="38">
        <v>4</v>
      </c>
      <c r="EC25" s="38">
        <v>4</v>
      </c>
      <c r="ED25" s="38">
        <v>5</v>
      </c>
      <c r="EE25" s="38">
        <v>4</v>
      </c>
      <c r="EF25" s="38">
        <v>3</v>
      </c>
      <c r="EG25" s="38">
        <v>4</v>
      </c>
      <c r="EH25" s="38">
        <v>3</v>
      </c>
      <c r="EI25" s="38">
        <v>5</v>
      </c>
      <c r="EJ25" s="38">
        <v>3</v>
      </c>
      <c r="EK25" s="38">
        <v>5</v>
      </c>
      <c r="EL25" s="38">
        <v>4</v>
      </c>
      <c r="EM25" s="38">
        <v>5</v>
      </c>
      <c r="EN25" s="38">
        <v>5</v>
      </c>
      <c r="EO25" s="38">
        <v>3</v>
      </c>
      <c r="EP25" s="38">
        <v>3</v>
      </c>
      <c r="EQ25" s="38">
        <v>4</v>
      </c>
      <c r="ER25" s="38">
        <v>4</v>
      </c>
      <c r="ES25" s="38">
        <v>4</v>
      </c>
      <c r="ET25" s="38">
        <v>3</v>
      </c>
      <c r="EU25" s="38">
        <v>4</v>
      </c>
      <c r="EV25" s="38">
        <v>4</v>
      </c>
      <c r="EW25" s="38">
        <v>3</v>
      </c>
      <c r="EX25" s="38">
        <v>3</v>
      </c>
      <c r="EY25" s="38">
        <v>5</v>
      </c>
      <c r="EZ25" s="38">
        <v>5</v>
      </c>
      <c r="FA25" s="38">
        <v>4</v>
      </c>
      <c r="FB25" s="38">
        <v>4</v>
      </c>
      <c r="FC25" s="38">
        <v>4</v>
      </c>
      <c r="FD25" s="38">
        <v>4</v>
      </c>
      <c r="FE25" s="38">
        <v>4</v>
      </c>
      <c r="FF25" s="38">
        <v>3</v>
      </c>
      <c r="FG25" s="38">
        <v>5</v>
      </c>
      <c r="FH25" s="38">
        <v>5</v>
      </c>
      <c r="FI25" s="38">
        <v>4</v>
      </c>
      <c r="FJ25" s="38">
        <v>4</v>
      </c>
      <c r="FK25" s="38">
        <v>4</v>
      </c>
      <c r="FL25" s="38">
        <v>5</v>
      </c>
      <c r="FM25" s="38">
        <v>4</v>
      </c>
      <c r="FN25" s="38">
        <v>4</v>
      </c>
      <c r="FO25" s="38">
        <v>3</v>
      </c>
      <c r="FP25" s="38">
        <v>3</v>
      </c>
      <c r="FQ25" s="38">
        <v>5</v>
      </c>
      <c r="FR25" s="38">
        <v>4</v>
      </c>
      <c r="FS25" s="38">
        <v>2</v>
      </c>
      <c r="FT25" s="38">
        <v>4</v>
      </c>
      <c r="FU25" s="38">
        <v>4</v>
      </c>
      <c r="FV25" s="38">
        <v>5</v>
      </c>
      <c r="FW25" s="38">
        <v>3</v>
      </c>
      <c r="FX25" s="38">
        <v>2</v>
      </c>
      <c r="FY25" s="38">
        <v>3</v>
      </c>
      <c r="FZ25" s="38">
        <v>3</v>
      </c>
      <c r="GA25" s="38">
        <v>4</v>
      </c>
      <c r="GB25" s="38">
        <v>5</v>
      </c>
      <c r="GC25" s="38">
        <v>4</v>
      </c>
      <c r="GD25" s="38">
        <v>5</v>
      </c>
      <c r="GE25" s="38">
        <v>3</v>
      </c>
      <c r="GF25" s="38">
        <v>5</v>
      </c>
      <c r="GG25" s="38">
        <v>4</v>
      </c>
      <c r="GH25" s="38">
        <v>2</v>
      </c>
      <c r="GI25" s="30">
        <f t="shared" si="2"/>
        <v>711</v>
      </c>
      <c r="GL25" s="128"/>
      <c r="GM25" s="134"/>
    </row>
    <row r="26" spans="1:195" s="21" customFormat="1" ht="12.75" x14ac:dyDescent="0.2">
      <c r="A26" s="37" t="s">
        <v>394</v>
      </c>
      <c r="B26" s="38">
        <v>4</v>
      </c>
      <c r="C26" s="38">
        <v>4</v>
      </c>
      <c r="D26" s="38">
        <v>2</v>
      </c>
      <c r="E26" s="38">
        <v>5</v>
      </c>
      <c r="F26" s="38">
        <v>1</v>
      </c>
      <c r="G26" s="38">
        <v>3</v>
      </c>
      <c r="H26" s="38">
        <v>4</v>
      </c>
      <c r="I26" s="38">
        <v>5</v>
      </c>
      <c r="J26" s="38">
        <v>4</v>
      </c>
      <c r="K26" s="38">
        <v>4</v>
      </c>
      <c r="L26" s="38">
        <v>5</v>
      </c>
      <c r="M26" s="38">
        <v>5</v>
      </c>
      <c r="N26" s="38">
        <v>1</v>
      </c>
      <c r="O26" s="38">
        <v>5</v>
      </c>
      <c r="P26" s="38">
        <v>4</v>
      </c>
      <c r="Q26" s="38">
        <v>5</v>
      </c>
      <c r="R26" s="38">
        <v>4</v>
      </c>
      <c r="S26" s="38">
        <v>4</v>
      </c>
      <c r="T26" s="38">
        <v>5</v>
      </c>
      <c r="U26" s="38">
        <v>5</v>
      </c>
      <c r="V26" s="38">
        <v>5</v>
      </c>
      <c r="W26" s="38">
        <v>1</v>
      </c>
      <c r="X26" s="38">
        <v>4</v>
      </c>
      <c r="Y26" s="38">
        <v>1</v>
      </c>
      <c r="Z26" s="38">
        <v>4</v>
      </c>
      <c r="AA26" s="38">
        <v>3</v>
      </c>
      <c r="AB26" s="38">
        <v>2</v>
      </c>
      <c r="AC26" s="38">
        <v>5</v>
      </c>
      <c r="AD26" s="38">
        <v>3</v>
      </c>
      <c r="AE26" s="38">
        <v>3</v>
      </c>
      <c r="AF26" s="38">
        <v>4</v>
      </c>
      <c r="AG26" s="38">
        <v>5</v>
      </c>
      <c r="AH26" s="38">
        <v>5</v>
      </c>
      <c r="AI26" s="38">
        <v>4</v>
      </c>
      <c r="AJ26" s="38">
        <v>5</v>
      </c>
      <c r="AK26" s="38">
        <v>5</v>
      </c>
      <c r="AL26" s="38">
        <v>2</v>
      </c>
      <c r="AM26" s="38">
        <v>5</v>
      </c>
      <c r="AN26" s="38">
        <v>4</v>
      </c>
      <c r="AO26" s="38">
        <v>3</v>
      </c>
      <c r="AP26" s="38">
        <v>2</v>
      </c>
      <c r="AQ26" s="38">
        <v>5</v>
      </c>
      <c r="AR26" s="38">
        <v>5</v>
      </c>
      <c r="AS26" s="38">
        <v>4</v>
      </c>
      <c r="AT26" s="38">
        <v>3</v>
      </c>
      <c r="AU26" s="38">
        <v>3</v>
      </c>
      <c r="AV26" s="38">
        <v>4</v>
      </c>
      <c r="AW26" s="38">
        <v>3</v>
      </c>
      <c r="AX26" s="38">
        <v>5</v>
      </c>
      <c r="AY26" s="38">
        <v>4</v>
      </c>
      <c r="AZ26" s="38">
        <v>5</v>
      </c>
      <c r="BA26" s="38">
        <v>5</v>
      </c>
      <c r="BB26" s="38">
        <v>3</v>
      </c>
      <c r="BC26" s="38">
        <v>4</v>
      </c>
      <c r="BD26" s="38">
        <v>4</v>
      </c>
      <c r="BE26" s="38">
        <v>5</v>
      </c>
      <c r="BF26" s="38">
        <v>4</v>
      </c>
      <c r="BG26" s="38">
        <v>4</v>
      </c>
      <c r="BH26" s="38">
        <v>5</v>
      </c>
      <c r="BI26" s="38">
        <v>1</v>
      </c>
      <c r="BJ26" s="38">
        <v>3</v>
      </c>
      <c r="BK26" s="38">
        <v>5</v>
      </c>
      <c r="BL26" s="38">
        <v>5</v>
      </c>
      <c r="BM26" s="38">
        <v>5</v>
      </c>
      <c r="BN26" s="38">
        <v>2</v>
      </c>
      <c r="BO26" s="38">
        <v>5</v>
      </c>
      <c r="BP26" s="38">
        <v>4</v>
      </c>
      <c r="BQ26" s="38">
        <v>5</v>
      </c>
      <c r="BR26" s="38">
        <v>5</v>
      </c>
      <c r="BS26" s="38">
        <v>5</v>
      </c>
      <c r="BT26" s="38">
        <v>5</v>
      </c>
      <c r="BU26" s="38">
        <v>4</v>
      </c>
      <c r="BV26" s="38">
        <v>4</v>
      </c>
      <c r="BW26" s="38">
        <v>5</v>
      </c>
      <c r="BX26" s="38">
        <v>5</v>
      </c>
      <c r="BY26" s="38">
        <v>5</v>
      </c>
      <c r="BZ26" s="38">
        <v>5</v>
      </c>
      <c r="CA26" s="38">
        <v>5</v>
      </c>
      <c r="CB26" s="38">
        <v>5</v>
      </c>
      <c r="CC26" s="38">
        <v>3</v>
      </c>
      <c r="CD26" s="38">
        <v>5</v>
      </c>
      <c r="CE26" s="38">
        <v>4</v>
      </c>
      <c r="CF26" s="38">
        <v>5</v>
      </c>
      <c r="CG26" s="38">
        <v>5</v>
      </c>
      <c r="CH26" s="38">
        <v>5</v>
      </c>
      <c r="CI26" s="38">
        <v>4</v>
      </c>
      <c r="CJ26" s="38">
        <v>3</v>
      </c>
      <c r="CK26" s="38">
        <v>4</v>
      </c>
      <c r="CL26" s="38">
        <v>5</v>
      </c>
      <c r="CM26" s="38">
        <v>5</v>
      </c>
      <c r="CN26" s="38">
        <v>5</v>
      </c>
      <c r="CO26" s="38">
        <v>3</v>
      </c>
      <c r="CP26" s="38">
        <v>3</v>
      </c>
      <c r="CQ26" s="38">
        <v>3</v>
      </c>
      <c r="CR26" s="38">
        <v>3</v>
      </c>
      <c r="CS26" s="38">
        <v>5</v>
      </c>
      <c r="CT26" s="38">
        <v>5</v>
      </c>
      <c r="CU26" s="38">
        <v>4</v>
      </c>
      <c r="CV26" s="38">
        <v>5</v>
      </c>
      <c r="CW26" s="38">
        <v>4</v>
      </c>
      <c r="CX26" s="38">
        <v>4</v>
      </c>
      <c r="CY26" s="38">
        <v>4</v>
      </c>
      <c r="CZ26" s="38">
        <v>4</v>
      </c>
      <c r="DA26" s="38">
        <v>3</v>
      </c>
      <c r="DB26" s="38">
        <v>1</v>
      </c>
      <c r="DC26" s="38">
        <v>1</v>
      </c>
      <c r="DD26" s="38">
        <v>5</v>
      </c>
      <c r="DE26" s="38">
        <v>4</v>
      </c>
      <c r="DF26" s="38">
        <v>5</v>
      </c>
      <c r="DG26" s="38">
        <v>3</v>
      </c>
      <c r="DH26" s="38">
        <v>3</v>
      </c>
      <c r="DI26" s="38">
        <v>4</v>
      </c>
      <c r="DJ26" s="38">
        <v>5</v>
      </c>
      <c r="DK26" s="38">
        <v>5</v>
      </c>
      <c r="DL26" s="38">
        <v>4</v>
      </c>
      <c r="DM26" s="38">
        <v>4</v>
      </c>
      <c r="DN26" s="38">
        <v>4</v>
      </c>
      <c r="DO26" s="38">
        <v>4</v>
      </c>
      <c r="DP26" s="38">
        <v>4</v>
      </c>
      <c r="DQ26" s="38">
        <v>4</v>
      </c>
      <c r="DR26" s="38">
        <v>5</v>
      </c>
      <c r="DS26" s="38">
        <v>4</v>
      </c>
      <c r="DT26" s="38">
        <v>4</v>
      </c>
      <c r="DU26" s="38">
        <v>4</v>
      </c>
      <c r="DV26" s="38">
        <v>2</v>
      </c>
      <c r="DW26" s="38">
        <v>3</v>
      </c>
      <c r="DX26" s="38">
        <v>5</v>
      </c>
      <c r="DY26" s="38">
        <v>5</v>
      </c>
      <c r="DZ26" s="38">
        <v>5</v>
      </c>
      <c r="EA26" s="38">
        <v>5</v>
      </c>
      <c r="EB26" s="38">
        <v>4</v>
      </c>
      <c r="EC26" s="38">
        <v>3</v>
      </c>
      <c r="ED26" s="38">
        <v>5</v>
      </c>
      <c r="EE26" s="38">
        <v>3</v>
      </c>
      <c r="EF26" s="38">
        <v>5</v>
      </c>
      <c r="EG26" s="38">
        <v>4</v>
      </c>
      <c r="EH26" s="38">
        <v>3</v>
      </c>
      <c r="EI26" s="38">
        <v>5</v>
      </c>
      <c r="EJ26" s="38">
        <v>1</v>
      </c>
      <c r="EK26" s="38">
        <v>5</v>
      </c>
      <c r="EL26" s="38">
        <v>4</v>
      </c>
      <c r="EM26" s="38">
        <v>5</v>
      </c>
      <c r="EN26" s="38">
        <v>5</v>
      </c>
      <c r="EO26" s="38">
        <v>5</v>
      </c>
      <c r="EP26" s="38">
        <v>5</v>
      </c>
      <c r="EQ26" s="38">
        <v>4</v>
      </c>
      <c r="ER26" s="38">
        <v>5</v>
      </c>
      <c r="ES26" s="38">
        <v>5</v>
      </c>
      <c r="ET26" s="38">
        <v>4</v>
      </c>
      <c r="EU26" s="38">
        <v>4</v>
      </c>
      <c r="EV26" s="38">
        <v>4</v>
      </c>
      <c r="EW26" s="38">
        <v>5</v>
      </c>
      <c r="EX26" s="38">
        <v>2</v>
      </c>
      <c r="EY26" s="38">
        <v>3</v>
      </c>
      <c r="EZ26" s="38">
        <v>5</v>
      </c>
      <c r="FA26" s="38">
        <v>3</v>
      </c>
      <c r="FB26" s="38">
        <v>5</v>
      </c>
      <c r="FC26" s="38">
        <v>4</v>
      </c>
      <c r="FD26" s="38">
        <v>4</v>
      </c>
      <c r="FE26" s="38">
        <v>4</v>
      </c>
      <c r="FF26" s="38">
        <v>2</v>
      </c>
      <c r="FG26" s="38">
        <v>5</v>
      </c>
      <c r="FH26" s="38">
        <v>5</v>
      </c>
      <c r="FI26" s="38">
        <v>4</v>
      </c>
      <c r="FJ26" s="38">
        <v>5</v>
      </c>
      <c r="FK26" s="38">
        <v>3</v>
      </c>
      <c r="FL26" s="38">
        <v>5</v>
      </c>
      <c r="FM26" s="38">
        <v>5</v>
      </c>
      <c r="FN26" s="38">
        <v>5</v>
      </c>
      <c r="FO26" s="38">
        <v>4</v>
      </c>
      <c r="FP26" s="38">
        <v>5</v>
      </c>
      <c r="FQ26" s="38">
        <v>5</v>
      </c>
      <c r="FR26" s="38">
        <v>3</v>
      </c>
      <c r="FS26" s="38">
        <v>3</v>
      </c>
      <c r="FT26" s="38">
        <v>4</v>
      </c>
      <c r="FU26" s="38">
        <v>3</v>
      </c>
      <c r="FV26" s="38">
        <v>4</v>
      </c>
      <c r="FW26" s="38">
        <v>4</v>
      </c>
      <c r="FX26" s="38">
        <v>3</v>
      </c>
      <c r="FY26" s="38">
        <v>5</v>
      </c>
      <c r="FZ26" s="38">
        <v>3</v>
      </c>
      <c r="GA26" s="38">
        <v>4</v>
      </c>
      <c r="GB26" s="38">
        <v>4</v>
      </c>
      <c r="GC26" s="38">
        <v>4</v>
      </c>
      <c r="GD26" s="38">
        <v>4</v>
      </c>
      <c r="GE26" s="38">
        <v>3</v>
      </c>
      <c r="GF26" s="38">
        <v>5</v>
      </c>
      <c r="GG26" s="38">
        <v>4</v>
      </c>
      <c r="GH26" s="38">
        <v>1</v>
      </c>
      <c r="GI26" s="30">
        <f t="shared" si="2"/>
        <v>759</v>
      </c>
      <c r="GL26" s="128"/>
      <c r="GM26" s="134"/>
    </row>
    <row r="27" spans="1:195" s="21" customFormat="1" ht="12.75" x14ac:dyDescent="0.2">
      <c r="A27" s="37" t="s">
        <v>395</v>
      </c>
      <c r="B27" s="38">
        <v>4</v>
      </c>
      <c r="C27" s="38">
        <v>5</v>
      </c>
      <c r="D27" s="38">
        <v>3</v>
      </c>
      <c r="E27" s="38">
        <v>5</v>
      </c>
      <c r="F27" s="38">
        <v>1</v>
      </c>
      <c r="G27" s="38">
        <v>3</v>
      </c>
      <c r="H27" s="38">
        <v>5</v>
      </c>
      <c r="I27" s="38">
        <v>3</v>
      </c>
      <c r="J27" s="38">
        <v>2</v>
      </c>
      <c r="K27" s="38">
        <v>5</v>
      </c>
      <c r="L27" s="38">
        <v>5</v>
      </c>
      <c r="M27" s="38">
        <v>4</v>
      </c>
      <c r="N27" s="38">
        <v>1</v>
      </c>
      <c r="O27" s="38">
        <v>4</v>
      </c>
      <c r="P27" s="38">
        <v>5</v>
      </c>
      <c r="Q27" s="38">
        <v>5</v>
      </c>
      <c r="R27" s="38">
        <v>5</v>
      </c>
      <c r="S27" s="38">
        <v>4</v>
      </c>
      <c r="T27" s="38">
        <v>4</v>
      </c>
      <c r="U27" s="38">
        <v>5</v>
      </c>
      <c r="V27" s="38">
        <v>5</v>
      </c>
      <c r="W27" s="38">
        <v>1</v>
      </c>
      <c r="X27" s="38">
        <v>3</v>
      </c>
      <c r="Y27" s="38">
        <v>1</v>
      </c>
      <c r="Z27" s="38">
        <v>3</v>
      </c>
      <c r="AA27" s="38">
        <v>1</v>
      </c>
      <c r="AB27" s="38">
        <v>1</v>
      </c>
      <c r="AC27" s="38">
        <v>4</v>
      </c>
      <c r="AD27" s="38">
        <v>2</v>
      </c>
      <c r="AE27" s="38">
        <v>3</v>
      </c>
      <c r="AF27" s="38">
        <v>4</v>
      </c>
      <c r="AG27" s="38">
        <v>5</v>
      </c>
      <c r="AH27" s="38">
        <v>4</v>
      </c>
      <c r="AI27" s="38">
        <v>3</v>
      </c>
      <c r="AJ27" s="38">
        <v>5</v>
      </c>
      <c r="AK27" s="38">
        <v>4</v>
      </c>
      <c r="AL27" s="38">
        <v>2</v>
      </c>
      <c r="AM27" s="38">
        <v>5</v>
      </c>
      <c r="AN27" s="38">
        <v>3</v>
      </c>
      <c r="AO27" s="38">
        <v>3</v>
      </c>
      <c r="AP27" s="38">
        <v>2</v>
      </c>
      <c r="AQ27" s="38">
        <v>5</v>
      </c>
      <c r="AR27" s="38">
        <v>5</v>
      </c>
      <c r="AS27" s="38">
        <v>1</v>
      </c>
      <c r="AT27" s="38">
        <v>3</v>
      </c>
      <c r="AU27" s="38">
        <v>2</v>
      </c>
      <c r="AV27" s="38">
        <v>4</v>
      </c>
      <c r="AW27" s="38">
        <v>3</v>
      </c>
      <c r="AX27" s="38">
        <v>3</v>
      </c>
      <c r="AY27" s="38">
        <v>4</v>
      </c>
      <c r="AZ27" s="38">
        <v>5</v>
      </c>
      <c r="BA27" s="38">
        <v>5</v>
      </c>
      <c r="BB27" s="38">
        <v>3</v>
      </c>
      <c r="BC27" s="38">
        <v>4</v>
      </c>
      <c r="BD27" s="38">
        <v>5</v>
      </c>
      <c r="BE27" s="38">
        <v>5</v>
      </c>
      <c r="BF27" s="38">
        <v>5</v>
      </c>
      <c r="BG27" s="38">
        <v>4</v>
      </c>
      <c r="BH27" s="38">
        <v>5</v>
      </c>
      <c r="BI27" s="38">
        <v>2</v>
      </c>
      <c r="BJ27" s="38">
        <v>1</v>
      </c>
      <c r="BK27" s="38">
        <v>5</v>
      </c>
      <c r="BL27" s="38">
        <v>5</v>
      </c>
      <c r="BM27" s="38">
        <v>5</v>
      </c>
      <c r="BN27" s="38">
        <v>2</v>
      </c>
      <c r="BO27" s="38">
        <v>3</v>
      </c>
      <c r="BP27" s="38">
        <v>4</v>
      </c>
      <c r="BQ27" s="38">
        <v>5</v>
      </c>
      <c r="BR27" s="38">
        <v>5</v>
      </c>
      <c r="BS27" s="38">
        <v>4</v>
      </c>
      <c r="BT27" s="38">
        <v>5</v>
      </c>
      <c r="BU27" s="38">
        <v>3</v>
      </c>
      <c r="BV27" s="38">
        <v>3</v>
      </c>
      <c r="BW27" s="38">
        <v>5</v>
      </c>
      <c r="BX27" s="38">
        <v>5</v>
      </c>
      <c r="BY27" s="38">
        <v>1</v>
      </c>
      <c r="BZ27" s="38">
        <v>5</v>
      </c>
      <c r="CA27" s="38">
        <v>5</v>
      </c>
      <c r="CB27" s="38">
        <v>5</v>
      </c>
      <c r="CC27" s="38">
        <v>3</v>
      </c>
      <c r="CD27" s="38">
        <v>4</v>
      </c>
      <c r="CE27" s="38">
        <v>3</v>
      </c>
      <c r="CF27" s="38">
        <v>5</v>
      </c>
      <c r="CG27" s="38">
        <v>5</v>
      </c>
      <c r="CH27" s="38">
        <v>5</v>
      </c>
      <c r="CI27" s="38">
        <v>3</v>
      </c>
      <c r="CJ27" s="38">
        <v>3</v>
      </c>
      <c r="CK27" s="38">
        <v>5</v>
      </c>
      <c r="CL27" s="38">
        <v>5</v>
      </c>
      <c r="CM27" s="38">
        <v>3</v>
      </c>
      <c r="CN27" s="38">
        <v>3</v>
      </c>
      <c r="CO27" s="38">
        <v>3</v>
      </c>
      <c r="CP27" s="38">
        <v>3</v>
      </c>
      <c r="CQ27" s="38">
        <v>3</v>
      </c>
      <c r="CR27" s="38">
        <v>3</v>
      </c>
      <c r="CS27" s="38">
        <v>5</v>
      </c>
      <c r="CT27" s="38">
        <v>5</v>
      </c>
      <c r="CU27" s="38">
        <v>4</v>
      </c>
      <c r="CV27" s="38">
        <v>5</v>
      </c>
      <c r="CW27" s="38">
        <v>4</v>
      </c>
      <c r="CX27" s="38">
        <v>4</v>
      </c>
      <c r="CY27" s="38">
        <v>4</v>
      </c>
      <c r="CZ27" s="38">
        <v>5</v>
      </c>
      <c r="DA27" s="38">
        <v>3</v>
      </c>
      <c r="DB27" s="38">
        <v>1</v>
      </c>
      <c r="DC27" s="38">
        <v>1</v>
      </c>
      <c r="DD27" s="38">
        <v>5</v>
      </c>
      <c r="DE27" s="38">
        <v>4</v>
      </c>
      <c r="DF27" s="38">
        <v>5</v>
      </c>
      <c r="DG27" s="38">
        <v>3</v>
      </c>
      <c r="DH27" s="38">
        <v>4</v>
      </c>
      <c r="DI27" s="38">
        <v>5</v>
      </c>
      <c r="DJ27" s="38">
        <v>5</v>
      </c>
      <c r="DK27" s="38">
        <v>3</v>
      </c>
      <c r="DL27" s="38">
        <v>4</v>
      </c>
      <c r="DM27" s="38">
        <v>4</v>
      </c>
      <c r="DN27" s="38">
        <v>4</v>
      </c>
      <c r="DO27" s="38">
        <v>5</v>
      </c>
      <c r="DP27" s="38">
        <v>4</v>
      </c>
      <c r="DQ27" s="38">
        <v>4</v>
      </c>
      <c r="DR27" s="38">
        <v>5</v>
      </c>
      <c r="DS27" s="38">
        <v>4</v>
      </c>
      <c r="DT27" s="38">
        <v>4</v>
      </c>
      <c r="DU27" s="38">
        <v>4</v>
      </c>
      <c r="DV27" s="38">
        <v>2</v>
      </c>
      <c r="DW27" s="38">
        <v>2</v>
      </c>
      <c r="DX27" s="38">
        <v>5</v>
      </c>
      <c r="DY27" s="38">
        <v>3</v>
      </c>
      <c r="DZ27" s="38">
        <v>5</v>
      </c>
      <c r="EA27" s="38">
        <v>5</v>
      </c>
      <c r="EB27" s="38">
        <v>3</v>
      </c>
      <c r="EC27" s="38">
        <v>4</v>
      </c>
      <c r="ED27" s="38">
        <v>5</v>
      </c>
      <c r="EE27" s="38">
        <v>3</v>
      </c>
      <c r="EF27" s="38">
        <v>4</v>
      </c>
      <c r="EG27" s="38">
        <v>5</v>
      </c>
      <c r="EH27" s="38">
        <v>3</v>
      </c>
      <c r="EI27" s="38">
        <v>4</v>
      </c>
      <c r="EJ27" s="38">
        <v>5</v>
      </c>
      <c r="EK27" s="38">
        <v>5</v>
      </c>
      <c r="EL27" s="38">
        <v>4</v>
      </c>
      <c r="EM27" s="38">
        <v>5</v>
      </c>
      <c r="EN27" s="38">
        <v>5</v>
      </c>
      <c r="EO27" s="38">
        <v>5</v>
      </c>
      <c r="EP27" s="38">
        <v>5</v>
      </c>
      <c r="EQ27" s="38">
        <v>3</v>
      </c>
      <c r="ER27" s="38">
        <v>5</v>
      </c>
      <c r="ES27" s="38">
        <v>5</v>
      </c>
      <c r="ET27" s="38">
        <v>3</v>
      </c>
      <c r="EU27" s="38">
        <v>4</v>
      </c>
      <c r="EV27" s="38">
        <v>4</v>
      </c>
      <c r="EW27" s="38">
        <v>4</v>
      </c>
      <c r="EX27" s="38">
        <v>2</v>
      </c>
      <c r="EY27" s="38">
        <v>3</v>
      </c>
      <c r="EZ27" s="38">
        <v>5</v>
      </c>
      <c r="FA27" s="38">
        <v>3</v>
      </c>
      <c r="FB27" s="38">
        <v>5</v>
      </c>
      <c r="FC27" s="38">
        <v>4</v>
      </c>
      <c r="FD27" s="38">
        <v>4</v>
      </c>
      <c r="FE27" s="38">
        <v>3</v>
      </c>
      <c r="FF27" s="38">
        <v>3</v>
      </c>
      <c r="FG27" s="38">
        <v>5</v>
      </c>
      <c r="FH27" s="38">
        <v>5</v>
      </c>
      <c r="FI27" s="38">
        <v>4</v>
      </c>
      <c r="FJ27" s="38">
        <v>4</v>
      </c>
      <c r="FK27" s="38">
        <v>4</v>
      </c>
      <c r="FL27" s="38">
        <v>5</v>
      </c>
      <c r="FM27" s="38">
        <v>5</v>
      </c>
      <c r="FN27" s="38">
        <v>5</v>
      </c>
      <c r="FO27" s="38">
        <v>2</v>
      </c>
      <c r="FP27" s="38">
        <v>5</v>
      </c>
      <c r="FQ27" s="38">
        <v>5</v>
      </c>
      <c r="FR27" s="38">
        <v>2</v>
      </c>
      <c r="FS27" s="38">
        <v>4</v>
      </c>
      <c r="FT27" s="38">
        <v>4</v>
      </c>
      <c r="FU27" s="38">
        <v>5</v>
      </c>
      <c r="FV27" s="38">
        <v>4</v>
      </c>
      <c r="FW27" s="38">
        <v>3</v>
      </c>
      <c r="FX27" s="38">
        <v>3</v>
      </c>
      <c r="FY27" s="38">
        <v>4</v>
      </c>
      <c r="FZ27" s="38">
        <v>3</v>
      </c>
      <c r="GA27" s="38">
        <v>5</v>
      </c>
      <c r="GB27" s="38">
        <v>4</v>
      </c>
      <c r="GC27" s="38">
        <v>3</v>
      </c>
      <c r="GD27" s="38">
        <v>5</v>
      </c>
      <c r="GE27" s="38">
        <v>4</v>
      </c>
      <c r="GF27" s="38">
        <v>5</v>
      </c>
      <c r="GG27" s="38">
        <v>4</v>
      </c>
      <c r="GH27" s="38">
        <v>1</v>
      </c>
      <c r="GI27" s="30">
        <f t="shared" si="2"/>
        <v>726</v>
      </c>
      <c r="GL27" s="128"/>
      <c r="GM27" s="134"/>
    </row>
    <row r="28" spans="1:195" s="21" customFormat="1" ht="12.75" x14ac:dyDescent="0.2">
      <c r="A28" s="37" t="s">
        <v>381</v>
      </c>
      <c r="B28" s="38">
        <v>5</v>
      </c>
      <c r="C28" s="38">
        <v>3</v>
      </c>
      <c r="D28" s="38">
        <v>3</v>
      </c>
      <c r="E28" s="38">
        <v>4</v>
      </c>
      <c r="F28" s="38">
        <v>1</v>
      </c>
      <c r="G28" s="38">
        <v>3</v>
      </c>
      <c r="H28" s="38">
        <v>4</v>
      </c>
      <c r="I28" s="38">
        <v>5</v>
      </c>
      <c r="J28" s="38">
        <v>3</v>
      </c>
      <c r="K28" s="38">
        <v>4</v>
      </c>
      <c r="L28" s="38">
        <v>5</v>
      </c>
      <c r="M28" s="38">
        <v>4</v>
      </c>
      <c r="N28" s="38">
        <v>1</v>
      </c>
      <c r="O28" s="38">
        <v>4</v>
      </c>
      <c r="P28" s="38">
        <v>4</v>
      </c>
      <c r="Q28" s="38">
        <v>5</v>
      </c>
      <c r="R28" s="38">
        <v>4</v>
      </c>
      <c r="S28" s="38">
        <v>5</v>
      </c>
      <c r="T28" s="38">
        <v>4</v>
      </c>
      <c r="U28" s="38">
        <v>5</v>
      </c>
      <c r="V28" s="38">
        <v>4</v>
      </c>
      <c r="W28" s="38">
        <v>2</v>
      </c>
      <c r="X28" s="38">
        <v>5</v>
      </c>
      <c r="Y28" s="38">
        <v>2</v>
      </c>
      <c r="Z28" s="38">
        <v>2</v>
      </c>
      <c r="AA28" s="38">
        <v>3</v>
      </c>
      <c r="AB28" s="38">
        <v>5</v>
      </c>
      <c r="AC28" s="38">
        <v>3</v>
      </c>
      <c r="AD28" s="38">
        <v>3</v>
      </c>
      <c r="AE28" s="38">
        <v>4</v>
      </c>
      <c r="AF28" s="38">
        <v>4</v>
      </c>
      <c r="AG28" s="38">
        <v>5</v>
      </c>
      <c r="AH28" s="38">
        <v>5</v>
      </c>
      <c r="AI28" s="38">
        <v>4</v>
      </c>
      <c r="AJ28" s="38">
        <v>5</v>
      </c>
      <c r="AK28" s="38">
        <v>4</v>
      </c>
      <c r="AL28" s="38">
        <v>3</v>
      </c>
      <c r="AM28" s="38">
        <v>5</v>
      </c>
      <c r="AN28" s="38">
        <v>4</v>
      </c>
      <c r="AO28" s="38">
        <v>3</v>
      </c>
      <c r="AP28" s="38">
        <v>2</v>
      </c>
      <c r="AQ28" s="38">
        <v>5</v>
      </c>
      <c r="AR28" s="38">
        <v>5</v>
      </c>
      <c r="AS28" s="38">
        <v>4</v>
      </c>
      <c r="AT28" s="38">
        <v>5</v>
      </c>
      <c r="AU28" s="38">
        <v>3</v>
      </c>
      <c r="AV28" s="38">
        <v>3</v>
      </c>
      <c r="AW28" s="38">
        <v>4</v>
      </c>
      <c r="AX28" s="38">
        <v>3</v>
      </c>
      <c r="AY28" s="38">
        <v>3</v>
      </c>
      <c r="AZ28" s="38">
        <v>5</v>
      </c>
      <c r="BA28" s="38">
        <v>4</v>
      </c>
      <c r="BB28" s="38">
        <v>4</v>
      </c>
      <c r="BC28" s="38">
        <v>4</v>
      </c>
      <c r="BD28" s="38">
        <v>4</v>
      </c>
      <c r="BE28" s="38">
        <v>5</v>
      </c>
      <c r="BF28" s="38">
        <v>4</v>
      </c>
      <c r="BG28" s="38">
        <v>4</v>
      </c>
      <c r="BH28" s="38">
        <v>5</v>
      </c>
      <c r="BI28" s="38">
        <v>1</v>
      </c>
      <c r="BJ28" s="38">
        <v>4</v>
      </c>
      <c r="BK28" s="38">
        <v>4</v>
      </c>
      <c r="BL28" s="38">
        <v>5</v>
      </c>
      <c r="BM28" s="38">
        <v>5</v>
      </c>
      <c r="BN28" s="38">
        <v>4</v>
      </c>
      <c r="BO28" s="38">
        <v>3</v>
      </c>
      <c r="BP28" s="38">
        <v>5</v>
      </c>
      <c r="BQ28" s="38">
        <v>5</v>
      </c>
      <c r="BR28" s="38">
        <v>5</v>
      </c>
      <c r="BS28" s="38">
        <v>4</v>
      </c>
      <c r="BT28" s="38">
        <v>4</v>
      </c>
      <c r="BU28" s="38">
        <v>4</v>
      </c>
      <c r="BV28" s="38">
        <v>4</v>
      </c>
      <c r="BW28" s="38">
        <v>5</v>
      </c>
      <c r="BX28" s="38">
        <v>5</v>
      </c>
      <c r="BY28" s="38">
        <v>4</v>
      </c>
      <c r="BZ28" s="38">
        <v>4</v>
      </c>
      <c r="CA28" s="38">
        <v>5</v>
      </c>
      <c r="CB28" s="38">
        <v>5</v>
      </c>
      <c r="CC28" s="38">
        <v>3</v>
      </c>
      <c r="CD28" s="38">
        <v>4</v>
      </c>
      <c r="CE28" s="38">
        <v>4</v>
      </c>
      <c r="CF28" s="38">
        <v>5</v>
      </c>
      <c r="CG28" s="38">
        <v>5</v>
      </c>
      <c r="CH28" s="38">
        <v>5</v>
      </c>
      <c r="CI28" s="38">
        <v>4</v>
      </c>
      <c r="CJ28" s="38">
        <v>3</v>
      </c>
      <c r="CK28" s="38">
        <v>5</v>
      </c>
      <c r="CL28" s="38">
        <v>4</v>
      </c>
      <c r="CM28" s="38">
        <v>5</v>
      </c>
      <c r="CN28" s="38">
        <v>3</v>
      </c>
      <c r="CO28" s="38">
        <v>4</v>
      </c>
      <c r="CP28" s="38">
        <v>4</v>
      </c>
      <c r="CQ28" s="38">
        <v>2</v>
      </c>
      <c r="CR28" s="38">
        <v>4</v>
      </c>
      <c r="CS28" s="38">
        <v>5</v>
      </c>
      <c r="CT28" s="38">
        <v>5</v>
      </c>
      <c r="CU28" s="38">
        <v>4</v>
      </c>
      <c r="CV28" s="38">
        <v>5</v>
      </c>
      <c r="CW28" s="38">
        <v>5</v>
      </c>
      <c r="CX28" s="38">
        <v>4</v>
      </c>
      <c r="CY28" s="38">
        <v>4</v>
      </c>
      <c r="CZ28" s="38">
        <v>5</v>
      </c>
      <c r="DA28" s="38">
        <v>3</v>
      </c>
      <c r="DB28" s="38">
        <v>1</v>
      </c>
      <c r="DC28" s="38">
        <v>1</v>
      </c>
      <c r="DD28" s="38">
        <v>3</v>
      </c>
      <c r="DE28" s="38">
        <v>4</v>
      </c>
      <c r="DF28" s="38">
        <v>5</v>
      </c>
      <c r="DG28" s="38">
        <v>3</v>
      </c>
      <c r="DH28" s="38">
        <v>4</v>
      </c>
      <c r="DI28" s="38">
        <v>5</v>
      </c>
      <c r="DJ28" s="38">
        <v>5</v>
      </c>
      <c r="DK28" s="38">
        <v>1</v>
      </c>
      <c r="DL28" s="38">
        <v>4</v>
      </c>
      <c r="DM28" s="38">
        <v>4</v>
      </c>
      <c r="DN28" s="38">
        <v>4</v>
      </c>
      <c r="DO28" s="38">
        <v>5</v>
      </c>
      <c r="DP28" s="38">
        <v>4</v>
      </c>
      <c r="DQ28" s="38">
        <v>4</v>
      </c>
      <c r="DR28" s="38">
        <v>5</v>
      </c>
      <c r="DS28" s="38">
        <v>4</v>
      </c>
      <c r="DT28" s="38">
        <v>4</v>
      </c>
      <c r="DU28" s="38">
        <v>4</v>
      </c>
      <c r="DV28" s="38">
        <v>2</v>
      </c>
      <c r="DW28" s="38">
        <v>2</v>
      </c>
      <c r="DX28" s="38">
        <v>5</v>
      </c>
      <c r="DY28" s="38">
        <v>3</v>
      </c>
      <c r="DZ28" s="38">
        <v>4</v>
      </c>
      <c r="EA28" s="38">
        <v>4</v>
      </c>
      <c r="EB28" s="38">
        <v>4</v>
      </c>
      <c r="EC28" s="38">
        <v>4</v>
      </c>
      <c r="ED28" s="38">
        <v>5</v>
      </c>
      <c r="EE28" s="38">
        <v>4</v>
      </c>
      <c r="EF28" s="38">
        <v>4</v>
      </c>
      <c r="EG28" s="38">
        <v>4</v>
      </c>
      <c r="EH28" s="38">
        <v>3</v>
      </c>
      <c r="EI28" s="38">
        <v>5</v>
      </c>
      <c r="EJ28" s="38">
        <v>4</v>
      </c>
      <c r="EK28" s="38">
        <v>5</v>
      </c>
      <c r="EL28" s="38">
        <v>4</v>
      </c>
      <c r="EM28" s="38">
        <v>4</v>
      </c>
      <c r="EN28" s="38">
        <v>5</v>
      </c>
      <c r="EO28" s="38">
        <v>4</v>
      </c>
      <c r="EP28" s="38">
        <v>5</v>
      </c>
      <c r="EQ28" s="38">
        <v>4</v>
      </c>
      <c r="ER28" s="38">
        <v>4</v>
      </c>
      <c r="ES28" s="38">
        <v>5</v>
      </c>
      <c r="ET28" s="38">
        <v>4</v>
      </c>
      <c r="EU28" s="38">
        <v>5</v>
      </c>
      <c r="EV28" s="38">
        <v>4</v>
      </c>
      <c r="EW28" s="38">
        <v>4</v>
      </c>
      <c r="EX28" s="38">
        <v>3</v>
      </c>
      <c r="EY28" s="38">
        <v>5</v>
      </c>
      <c r="EZ28" s="38">
        <v>5</v>
      </c>
      <c r="FA28" s="38">
        <v>4</v>
      </c>
      <c r="FB28" s="38">
        <v>4</v>
      </c>
      <c r="FC28" s="38">
        <v>3</v>
      </c>
      <c r="FD28" s="38">
        <v>5</v>
      </c>
      <c r="FE28" s="38">
        <v>4</v>
      </c>
      <c r="FF28" s="38">
        <v>4</v>
      </c>
      <c r="FG28" s="38">
        <v>5</v>
      </c>
      <c r="FH28" s="38">
        <v>5</v>
      </c>
      <c r="FI28" s="38">
        <v>4</v>
      </c>
      <c r="FJ28" s="38">
        <v>4</v>
      </c>
      <c r="FK28" s="38">
        <v>4</v>
      </c>
      <c r="FL28" s="38">
        <v>5</v>
      </c>
      <c r="FM28" s="38">
        <v>4</v>
      </c>
      <c r="FN28" s="38">
        <v>4</v>
      </c>
      <c r="FO28" s="38">
        <v>3</v>
      </c>
      <c r="FP28" s="38">
        <v>5</v>
      </c>
      <c r="FQ28" s="38">
        <v>5</v>
      </c>
      <c r="FR28" s="38">
        <v>3</v>
      </c>
      <c r="FS28" s="38">
        <v>3</v>
      </c>
      <c r="FT28" s="38">
        <v>4</v>
      </c>
      <c r="FU28" s="38">
        <v>3</v>
      </c>
      <c r="FV28" s="38">
        <v>4</v>
      </c>
      <c r="FW28" s="38">
        <v>3</v>
      </c>
      <c r="FX28" s="38">
        <v>3</v>
      </c>
      <c r="FY28" s="38">
        <v>5</v>
      </c>
      <c r="FZ28" s="38">
        <v>4</v>
      </c>
      <c r="GA28" s="38">
        <v>4</v>
      </c>
      <c r="GB28" s="38">
        <v>5</v>
      </c>
      <c r="GC28" s="38">
        <v>4</v>
      </c>
      <c r="GD28" s="38">
        <v>5</v>
      </c>
      <c r="GE28" s="38">
        <v>3</v>
      </c>
      <c r="GF28" s="38">
        <v>5</v>
      </c>
      <c r="GG28" s="38">
        <v>4</v>
      </c>
      <c r="GH28" s="38">
        <v>2</v>
      </c>
      <c r="GI28" s="30">
        <f t="shared" si="2"/>
        <v>753</v>
      </c>
    </row>
    <row r="29" spans="1:195" s="21" customFormat="1" ht="11.25" x14ac:dyDescent="0.25">
      <c r="A29" s="39" t="s">
        <v>396</v>
      </c>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c r="DA29" s="34"/>
      <c r="DB29" s="34"/>
      <c r="DC29" s="34"/>
      <c r="DD29" s="34"/>
      <c r="DE29" s="34"/>
      <c r="DF29" s="34"/>
      <c r="DG29" s="34"/>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row>
    <row r="30" spans="1:195" s="21" customFormat="1" ht="12.75" x14ac:dyDescent="0.25">
      <c r="A30" s="40" t="s">
        <v>397</v>
      </c>
      <c r="B30" s="41">
        <v>3</v>
      </c>
      <c r="C30" s="41">
        <v>5</v>
      </c>
      <c r="D30" s="41">
        <v>1</v>
      </c>
      <c r="E30" s="41">
        <v>4</v>
      </c>
      <c r="F30" s="41">
        <v>1</v>
      </c>
      <c r="G30" s="41">
        <v>1</v>
      </c>
      <c r="H30" s="41">
        <v>4</v>
      </c>
      <c r="I30" s="41">
        <v>3</v>
      </c>
      <c r="J30" s="41">
        <v>1</v>
      </c>
      <c r="K30" s="41">
        <v>3</v>
      </c>
      <c r="L30" s="41">
        <v>4</v>
      </c>
      <c r="M30" s="41">
        <v>3</v>
      </c>
      <c r="N30" s="41">
        <v>1</v>
      </c>
      <c r="O30" s="41">
        <v>3</v>
      </c>
      <c r="P30" s="41">
        <v>3</v>
      </c>
      <c r="Q30" s="41">
        <v>4</v>
      </c>
      <c r="R30" s="41">
        <v>4</v>
      </c>
      <c r="S30" s="41">
        <v>1</v>
      </c>
      <c r="T30" s="41">
        <v>2</v>
      </c>
      <c r="U30" s="41">
        <v>5</v>
      </c>
      <c r="V30" s="41">
        <v>4</v>
      </c>
      <c r="W30" s="41">
        <v>2</v>
      </c>
      <c r="X30" s="41">
        <v>5</v>
      </c>
      <c r="Y30" s="41">
        <v>1</v>
      </c>
      <c r="Z30" s="41">
        <v>3</v>
      </c>
      <c r="AA30" s="41">
        <v>1</v>
      </c>
      <c r="AB30" s="41">
        <v>3</v>
      </c>
      <c r="AC30" s="41">
        <v>4</v>
      </c>
      <c r="AD30" s="41">
        <v>1</v>
      </c>
      <c r="AE30" s="41">
        <v>2</v>
      </c>
      <c r="AF30" s="41">
        <v>4</v>
      </c>
      <c r="AG30" s="41">
        <v>4</v>
      </c>
      <c r="AH30" s="41">
        <v>4</v>
      </c>
      <c r="AI30" s="41">
        <v>3</v>
      </c>
      <c r="AJ30" s="41">
        <v>4</v>
      </c>
      <c r="AK30" s="41">
        <v>2</v>
      </c>
      <c r="AL30" s="41">
        <v>3</v>
      </c>
      <c r="AM30" s="41">
        <v>1</v>
      </c>
      <c r="AN30" s="41">
        <v>2</v>
      </c>
      <c r="AO30" s="41">
        <v>2</v>
      </c>
      <c r="AP30" s="41">
        <v>2</v>
      </c>
      <c r="AQ30" s="41">
        <v>5</v>
      </c>
      <c r="AR30" s="41">
        <v>5</v>
      </c>
      <c r="AS30" s="41">
        <v>1</v>
      </c>
      <c r="AT30" s="41">
        <v>3</v>
      </c>
      <c r="AU30" s="41">
        <v>1</v>
      </c>
      <c r="AV30" s="41">
        <v>1</v>
      </c>
      <c r="AW30" s="41">
        <v>1</v>
      </c>
      <c r="AX30" s="41">
        <v>4</v>
      </c>
      <c r="AY30" s="41">
        <v>1</v>
      </c>
      <c r="AZ30" s="41">
        <v>3</v>
      </c>
      <c r="BA30" s="41">
        <v>3</v>
      </c>
      <c r="BB30" s="41">
        <v>2</v>
      </c>
      <c r="BC30" s="41">
        <v>1</v>
      </c>
      <c r="BD30" s="41">
        <v>3</v>
      </c>
      <c r="BE30" s="41">
        <v>2</v>
      </c>
      <c r="BF30" s="41">
        <v>2</v>
      </c>
      <c r="BG30" s="41">
        <v>2</v>
      </c>
      <c r="BH30" s="41">
        <v>3</v>
      </c>
      <c r="BI30" s="41">
        <v>1</v>
      </c>
      <c r="BJ30" s="41">
        <v>5</v>
      </c>
      <c r="BK30" s="41">
        <v>3</v>
      </c>
      <c r="BL30" s="41">
        <v>4</v>
      </c>
      <c r="BM30" s="41">
        <v>3</v>
      </c>
      <c r="BN30" s="41">
        <v>3</v>
      </c>
      <c r="BO30" s="41">
        <v>3</v>
      </c>
      <c r="BP30" s="41">
        <v>5</v>
      </c>
      <c r="BQ30" s="41">
        <v>5</v>
      </c>
      <c r="BR30" s="41">
        <v>5</v>
      </c>
      <c r="BS30" s="41">
        <v>1</v>
      </c>
      <c r="BT30" s="41">
        <v>4</v>
      </c>
      <c r="BU30" s="41">
        <v>3</v>
      </c>
      <c r="BV30" s="41">
        <v>3</v>
      </c>
      <c r="BW30" s="41">
        <v>4</v>
      </c>
      <c r="BX30" s="41">
        <v>4</v>
      </c>
      <c r="BY30" s="41">
        <v>1</v>
      </c>
      <c r="BZ30" s="41">
        <v>1</v>
      </c>
      <c r="CA30" s="41">
        <v>5</v>
      </c>
      <c r="CB30" s="41">
        <v>1</v>
      </c>
      <c r="CC30" s="41">
        <v>3</v>
      </c>
      <c r="CD30" s="41">
        <v>2</v>
      </c>
      <c r="CE30" s="41">
        <v>3</v>
      </c>
      <c r="CF30" s="41">
        <v>5</v>
      </c>
      <c r="CG30" s="41">
        <v>5</v>
      </c>
      <c r="CH30" s="41">
        <v>5</v>
      </c>
      <c r="CI30" s="41">
        <v>3</v>
      </c>
      <c r="CJ30" s="41">
        <v>3</v>
      </c>
      <c r="CK30" s="41">
        <v>2</v>
      </c>
      <c r="CL30" s="41">
        <v>5</v>
      </c>
      <c r="CM30" s="41">
        <v>3</v>
      </c>
      <c r="CN30" s="41">
        <v>3</v>
      </c>
      <c r="CO30" s="41">
        <v>3</v>
      </c>
      <c r="CP30" s="41">
        <v>4</v>
      </c>
      <c r="CQ30" s="41">
        <v>1</v>
      </c>
      <c r="CR30" s="41">
        <v>4</v>
      </c>
      <c r="CS30" s="41">
        <v>4</v>
      </c>
      <c r="CT30" s="41">
        <v>5</v>
      </c>
      <c r="CU30" s="41">
        <v>4</v>
      </c>
      <c r="CV30" s="41">
        <v>5</v>
      </c>
      <c r="CW30" s="41">
        <v>4</v>
      </c>
      <c r="CX30" s="41">
        <v>3</v>
      </c>
      <c r="CY30" s="41">
        <v>3</v>
      </c>
      <c r="CZ30" s="41">
        <v>5</v>
      </c>
      <c r="DA30" s="41">
        <v>2</v>
      </c>
      <c r="DB30" s="41">
        <v>1</v>
      </c>
      <c r="DC30" s="41">
        <v>1</v>
      </c>
      <c r="DD30" s="41">
        <v>1</v>
      </c>
      <c r="DE30" s="41">
        <v>4</v>
      </c>
      <c r="DF30" s="41">
        <v>5</v>
      </c>
      <c r="DG30" s="41">
        <v>2</v>
      </c>
      <c r="DH30" s="41">
        <v>1</v>
      </c>
      <c r="DI30" s="41">
        <v>2</v>
      </c>
      <c r="DJ30" s="41">
        <v>5</v>
      </c>
      <c r="DK30" s="41">
        <v>1</v>
      </c>
      <c r="DL30" s="41">
        <v>4</v>
      </c>
      <c r="DM30" s="41">
        <v>3</v>
      </c>
      <c r="DN30" s="41">
        <v>4</v>
      </c>
      <c r="DO30" s="41">
        <v>2</v>
      </c>
      <c r="DP30" s="41">
        <v>2</v>
      </c>
      <c r="DQ30" s="41">
        <v>4</v>
      </c>
      <c r="DR30" s="41">
        <v>5</v>
      </c>
      <c r="DS30" s="41">
        <v>4</v>
      </c>
      <c r="DT30" s="41">
        <v>4</v>
      </c>
      <c r="DU30" s="41">
        <v>4</v>
      </c>
      <c r="DV30" s="41">
        <v>2</v>
      </c>
      <c r="DW30" s="41">
        <v>1</v>
      </c>
      <c r="DX30" s="41">
        <v>5</v>
      </c>
      <c r="DY30" s="41">
        <v>4</v>
      </c>
      <c r="DZ30" s="41">
        <v>4</v>
      </c>
      <c r="EA30" s="41">
        <v>4</v>
      </c>
      <c r="EB30" s="41">
        <v>3</v>
      </c>
      <c r="EC30" s="41">
        <v>3</v>
      </c>
      <c r="ED30" s="41">
        <v>5</v>
      </c>
      <c r="EE30" s="41">
        <v>3</v>
      </c>
      <c r="EF30" s="41">
        <v>1</v>
      </c>
      <c r="EG30" s="41">
        <v>5</v>
      </c>
      <c r="EH30" s="41">
        <v>4</v>
      </c>
      <c r="EI30" s="41">
        <v>4</v>
      </c>
      <c r="EJ30" s="41">
        <v>1</v>
      </c>
      <c r="EK30" s="41">
        <v>5</v>
      </c>
      <c r="EL30" s="41">
        <v>3</v>
      </c>
      <c r="EM30" s="41">
        <v>5</v>
      </c>
      <c r="EN30" s="41">
        <v>5</v>
      </c>
      <c r="EO30" s="41">
        <v>3</v>
      </c>
      <c r="EP30" s="41">
        <v>1</v>
      </c>
      <c r="EQ30" s="41">
        <v>1</v>
      </c>
      <c r="ER30" s="41">
        <v>3</v>
      </c>
      <c r="ES30" s="41">
        <v>1</v>
      </c>
      <c r="ET30" s="41">
        <v>1</v>
      </c>
      <c r="EU30" s="41">
        <v>5</v>
      </c>
      <c r="EV30" s="41">
        <v>2</v>
      </c>
      <c r="EW30" s="41">
        <v>3</v>
      </c>
      <c r="EX30" s="41">
        <v>2</v>
      </c>
      <c r="EY30" s="41">
        <v>3</v>
      </c>
      <c r="EZ30" s="41">
        <v>5</v>
      </c>
      <c r="FA30" s="41">
        <v>4</v>
      </c>
      <c r="FB30" s="41">
        <v>2</v>
      </c>
      <c r="FC30" s="41">
        <v>1</v>
      </c>
      <c r="FD30" s="41">
        <v>1</v>
      </c>
      <c r="FE30" s="41">
        <v>3</v>
      </c>
      <c r="FF30" s="41">
        <v>2</v>
      </c>
      <c r="FG30" s="41">
        <v>5</v>
      </c>
      <c r="FH30" s="41">
        <v>5</v>
      </c>
      <c r="FI30" s="41">
        <v>3</v>
      </c>
      <c r="FJ30" s="41">
        <v>4</v>
      </c>
      <c r="FK30" s="41">
        <v>5</v>
      </c>
      <c r="FL30" s="41">
        <v>5</v>
      </c>
      <c r="FM30" s="41">
        <v>1</v>
      </c>
      <c r="FN30" s="41">
        <v>4</v>
      </c>
      <c r="FO30" s="41">
        <v>2</v>
      </c>
      <c r="FP30" s="41">
        <v>3</v>
      </c>
      <c r="FQ30" s="41">
        <v>5</v>
      </c>
      <c r="FR30" s="41">
        <v>1</v>
      </c>
      <c r="FS30" s="41">
        <v>3</v>
      </c>
      <c r="FT30" s="41">
        <v>3</v>
      </c>
      <c r="FU30" s="41">
        <v>4</v>
      </c>
      <c r="FV30" s="41">
        <v>3</v>
      </c>
      <c r="FW30" s="41">
        <v>2</v>
      </c>
      <c r="FX30" s="41">
        <v>3</v>
      </c>
      <c r="FY30" s="41">
        <v>3</v>
      </c>
      <c r="FZ30" s="41">
        <v>3</v>
      </c>
      <c r="GA30" s="41">
        <v>4</v>
      </c>
      <c r="GB30" s="41">
        <v>5</v>
      </c>
      <c r="GC30" s="41">
        <v>5</v>
      </c>
      <c r="GD30" s="41">
        <v>4</v>
      </c>
      <c r="GE30" s="41">
        <v>4</v>
      </c>
      <c r="GF30" s="41">
        <v>5</v>
      </c>
      <c r="GG30" s="41">
        <v>5</v>
      </c>
      <c r="GH30" s="41">
        <v>2</v>
      </c>
      <c r="GI30" s="30">
        <f>SUM(B30:GH30)</f>
        <v>579</v>
      </c>
    </row>
    <row r="31" spans="1:195" s="21" customFormat="1" ht="12.75" x14ac:dyDescent="0.25">
      <c r="A31" s="40" t="s">
        <v>398</v>
      </c>
      <c r="B31" s="41">
        <v>3</v>
      </c>
      <c r="C31" s="41">
        <v>4</v>
      </c>
      <c r="D31" s="41">
        <v>2</v>
      </c>
      <c r="E31" s="41">
        <v>4</v>
      </c>
      <c r="F31" s="41">
        <v>1</v>
      </c>
      <c r="G31" s="41">
        <v>2</v>
      </c>
      <c r="H31" s="41">
        <v>4</v>
      </c>
      <c r="I31" s="41">
        <v>3</v>
      </c>
      <c r="J31" s="41">
        <v>1</v>
      </c>
      <c r="K31" s="41">
        <v>4</v>
      </c>
      <c r="L31" s="41">
        <v>4</v>
      </c>
      <c r="M31" s="41">
        <v>4</v>
      </c>
      <c r="N31" s="41">
        <v>2</v>
      </c>
      <c r="O31" s="41">
        <v>3</v>
      </c>
      <c r="P31" s="41">
        <v>3</v>
      </c>
      <c r="Q31" s="41">
        <v>4</v>
      </c>
      <c r="R31" s="41">
        <v>3</v>
      </c>
      <c r="S31" s="41">
        <v>1</v>
      </c>
      <c r="T31" s="41">
        <v>3</v>
      </c>
      <c r="U31" s="41">
        <v>5</v>
      </c>
      <c r="V31" s="41">
        <v>5</v>
      </c>
      <c r="W31" s="41">
        <v>2</v>
      </c>
      <c r="X31" s="41">
        <v>5</v>
      </c>
      <c r="Y31" s="41">
        <v>1</v>
      </c>
      <c r="Z31" s="41">
        <v>3</v>
      </c>
      <c r="AA31" s="41">
        <v>1</v>
      </c>
      <c r="AB31" s="41">
        <v>4</v>
      </c>
      <c r="AC31" s="41">
        <v>5</v>
      </c>
      <c r="AD31" s="41">
        <v>1</v>
      </c>
      <c r="AE31" s="41">
        <v>2</v>
      </c>
      <c r="AF31" s="41">
        <v>5</v>
      </c>
      <c r="AG31" s="41">
        <v>5</v>
      </c>
      <c r="AH31" s="41">
        <v>4</v>
      </c>
      <c r="AI31" s="41">
        <v>4</v>
      </c>
      <c r="AJ31" s="41">
        <v>5</v>
      </c>
      <c r="AK31" s="41">
        <v>2</v>
      </c>
      <c r="AL31" s="41">
        <v>2</v>
      </c>
      <c r="AM31" s="41">
        <v>1</v>
      </c>
      <c r="AN31" s="41">
        <v>3</v>
      </c>
      <c r="AO31" s="41">
        <v>2</v>
      </c>
      <c r="AP31" s="41">
        <v>2</v>
      </c>
      <c r="AQ31" s="41">
        <v>5</v>
      </c>
      <c r="AR31" s="41">
        <v>5</v>
      </c>
      <c r="AS31" s="41">
        <v>1</v>
      </c>
      <c r="AT31" s="41">
        <v>3</v>
      </c>
      <c r="AU31" s="41">
        <v>2</v>
      </c>
      <c r="AV31" s="41">
        <v>1</v>
      </c>
      <c r="AW31" s="41">
        <v>3</v>
      </c>
      <c r="AX31" s="41">
        <v>5</v>
      </c>
      <c r="AY31" s="41">
        <v>2</v>
      </c>
      <c r="AZ31" s="41">
        <v>3</v>
      </c>
      <c r="BA31" s="41">
        <v>3</v>
      </c>
      <c r="BB31" s="41">
        <v>2</v>
      </c>
      <c r="BC31" s="41">
        <v>1</v>
      </c>
      <c r="BD31" s="41">
        <v>4</v>
      </c>
      <c r="BE31" s="41">
        <v>2</v>
      </c>
      <c r="BF31" s="41">
        <v>2</v>
      </c>
      <c r="BG31" s="41">
        <v>2</v>
      </c>
      <c r="BH31" s="41">
        <v>2</v>
      </c>
      <c r="BI31" s="41">
        <v>1</v>
      </c>
      <c r="BJ31" s="41">
        <v>3</v>
      </c>
      <c r="BK31" s="41">
        <v>4</v>
      </c>
      <c r="BL31" s="41">
        <v>4</v>
      </c>
      <c r="BM31" s="41">
        <v>3</v>
      </c>
      <c r="BN31" s="41">
        <v>3</v>
      </c>
      <c r="BO31" s="41">
        <v>3</v>
      </c>
      <c r="BP31" s="41">
        <v>4</v>
      </c>
      <c r="BQ31" s="41">
        <v>5</v>
      </c>
      <c r="BR31" s="41">
        <v>5</v>
      </c>
      <c r="BS31" s="41">
        <v>2</v>
      </c>
      <c r="BT31" s="41">
        <v>4</v>
      </c>
      <c r="BU31" s="41">
        <v>4</v>
      </c>
      <c r="BV31" s="41">
        <v>4</v>
      </c>
      <c r="BW31" s="41">
        <v>5</v>
      </c>
      <c r="BX31" s="41">
        <v>4</v>
      </c>
      <c r="BY31" s="41">
        <v>1</v>
      </c>
      <c r="BZ31" s="41">
        <v>1</v>
      </c>
      <c r="CA31" s="41">
        <v>5</v>
      </c>
      <c r="CB31" s="41">
        <v>1</v>
      </c>
      <c r="CC31" s="41">
        <v>3</v>
      </c>
      <c r="CD31" s="41">
        <v>3</v>
      </c>
      <c r="CE31" s="41">
        <v>3</v>
      </c>
      <c r="CF31" s="41">
        <v>5</v>
      </c>
      <c r="CG31" s="41">
        <v>5</v>
      </c>
      <c r="CH31" s="41">
        <v>5</v>
      </c>
      <c r="CI31" s="41">
        <v>3</v>
      </c>
      <c r="CJ31" s="41">
        <v>3</v>
      </c>
      <c r="CK31" s="41">
        <v>2</v>
      </c>
      <c r="CL31" s="41">
        <v>5</v>
      </c>
      <c r="CM31" s="41">
        <v>3</v>
      </c>
      <c r="CN31" s="41">
        <v>4</v>
      </c>
      <c r="CO31" s="41">
        <v>5</v>
      </c>
      <c r="CP31" s="41">
        <v>3</v>
      </c>
      <c r="CQ31" s="41">
        <v>1</v>
      </c>
      <c r="CR31" s="41">
        <v>4</v>
      </c>
      <c r="CS31" s="41">
        <v>4</v>
      </c>
      <c r="CT31" s="41">
        <v>5</v>
      </c>
      <c r="CU31" s="41">
        <v>4</v>
      </c>
      <c r="CV31" s="41">
        <v>5</v>
      </c>
      <c r="CW31" s="41">
        <v>5</v>
      </c>
      <c r="CX31" s="41">
        <v>3</v>
      </c>
      <c r="CY31" s="41">
        <v>3</v>
      </c>
      <c r="CZ31" s="41">
        <v>5</v>
      </c>
      <c r="DA31" s="41">
        <v>2</v>
      </c>
      <c r="DB31" s="41">
        <v>1</v>
      </c>
      <c r="DC31" s="41">
        <v>1</v>
      </c>
      <c r="DD31" s="41">
        <v>1</v>
      </c>
      <c r="DE31" s="41">
        <v>4</v>
      </c>
      <c r="DF31" s="41">
        <v>5</v>
      </c>
      <c r="DG31" s="41">
        <v>2</v>
      </c>
      <c r="DH31" s="41">
        <v>1</v>
      </c>
      <c r="DI31" s="41">
        <v>2</v>
      </c>
      <c r="DJ31" s="41">
        <v>5</v>
      </c>
      <c r="DK31" s="41">
        <v>4</v>
      </c>
      <c r="DL31" s="41">
        <v>3</v>
      </c>
      <c r="DM31" s="41">
        <v>2</v>
      </c>
      <c r="DN31" s="41">
        <v>3</v>
      </c>
      <c r="DO31" s="41">
        <v>3</v>
      </c>
      <c r="DP31" s="41">
        <v>3</v>
      </c>
      <c r="DQ31" s="41">
        <v>4</v>
      </c>
      <c r="DR31" s="41">
        <v>5</v>
      </c>
      <c r="DS31" s="41">
        <v>4</v>
      </c>
      <c r="DT31" s="41">
        <v>4</v>
      </c>
      <c r="DU31" s="41">
        <v>4</v>
      </c>
      <c r="DV31" s="41">
        <v>2</v>
      </c>
      <c r="DW31" s="41">
        <v>2</v>
      </c>
      <c r="DX31" s="41">
        <v>5</v>
      </c>
      <c r="DY31" s="41">
        <v>3</v>
      </c>
      <c r="DZ31" s="41">
        <v>4</v>
      </c>
      <c r="EA31" s="41">
        <v>4</v>
      </c>
      <c r="EB31" s="41">
        <v>3</v>
      </c>
      <c r="EC31" s="41">
        <v>4</v>
      </c>
      <c r="ED31" s="41">
        <v>5</v>
      </c>
      <c r="EE31" s="41">
        <v>4</v>
      </c>
      <c r="EF31" s="41">
        <v>1</v>
      </c>
      <c r="EG31" s="41">
        <v>4</v>
      </c>
      <c r="EH31" s="41">
        <v>2</v>
      </c>
      <c r="EI31" s="41">
        <v>4</v>
      </c>
      <c r="EJ31" s="41">
        <v>1</v>
      </c>
      <c r="EK31" s="41">
        <v>5</v>
      </c>
      <c r="EL31" s="41">
        <v>3</v>
      </c>
      <c r="EM31" s="41">
        <v>4</v>
      </c>
      <c r="EN31" s="41">
        <v>5</v>
      </c>
      <c r="EO31" s="41">
        <v>3</v>
      </c>
      <c r="EP31" s="41">
        <v>1</v>
      </c>
      <c r="EQ31" s="41">
        <v>2</v>
      </c>
      <c r="ER31" s="41">
        <v>4</v>
      </c>
      <c r="ES31" s="41">
        <v>1</v>
      </c>
      <c r="ET31" s="41">
        <v>2</v>
      </c>
      <c r="EU31" s="41">
        <v>4</v>
      </c>
      <c r="EV31" s="41">
        <v>3</v>
      </c>
      <c r="EW31" s="41">
        <v>3</v>
      </c>
      <c r="EX31" s="41">
        <v>3</v>
      </c>
      <c r="EY31" s="41">
        <v>3</v>
      </c>
      <c r="EZ31" s="41">
        <v>4</v>
      </c>
      <c r="FA31" s="41">
        <v>4</v>
      </c>
      <c r="FB31" s="41">
        <v>2</v>
      </c>
      <c r="FC31" s="41">
        <v>1</v>
      </c>
      <c r="FD31" s="41">
        <v>2</v>
      </c>
      <c r="FE31" s="41">
        <v>3</v>
      </c>
      <c r="FF31" s="41">
        <v>2</v>
      </c>
      <c r="FG31" s="41">
        <v>5</v>
      </c>
      <c r="FH31" s="41">
        <v>5</v>
      </c>
      <c r="FI31" s="41">
        <v>3</v>
      </c>
      <c r="FJ31" s="41">
        <v>3</v>
      </c>
      <c r="FK31" s="41">
        <v>4</v>
      </c>
      <c r="FL31" s="41">
        <v>2</v>
      </c>
      <c r="FM31" s="41">
        <v>1</v>
      </c>
      <c r="FN31" s="41">
        <v>4</v>
      </c>
      <c r="FO31" s="41">
        <v>3</v>
      </c>
      <c r="FP31" s="41">
        <v>3</v>
      </c>
      <c r="FQ31" s="41">
        <v>5</v>
      </c>
      <c r="FR31" s="41">
        <v>1</v>
      </c>
      <c r="FS31" s="41">
        <v>4</v>
      </c>
      <c r="FT31" s="41">
        <v>3</v>
      </c>
      <c r="FU31" s="41">
        <v>3</v>
      </c>
      <c r="FV31" s="41">
        <v>5</v>
      </c>
      <c r="FW31" s="41">
        <v>2</v>
      </c>
      <c r="FX31" s="41">
        <v>3</v>
      </c>
      <c r="FY31" s="41">
        <v>3</v>
      </c>
      <c r="FZ31" s="41">
        <v>3</v>
      </c>
      <c r="GA31" s="41">
        <v>5</v>
      </c>
      <c r="GB31" s="41">
        <v>3</v>
      </c>
      <c r="GC31" s="41">
        <v>4</v>
      </c>
      <c r="GD31" s="41">
        <v>4</v>
      </c>
      <c r="GE31" s="41">
        <v>4</v>
      </c>
      <c r="GF31" s="41">
        <v>5</v>
      </c>
      <c r="GG31" s="41">
        <v>3</v>
      </c>
      <c r="GH31" s="41">
        <v>1</v>
      </c>
      <c r="GI31" s="30">
        <f t="shared" ref="GI31:GI36" si="3">SUM(B31:GH31)</f>
        <v>598</v>
      </c>
      <c r="GM31" s="128" t="s">
        <v>369</v>
      </c>
    </row>
    <row r="32" spans="1:195" s="21" customFormat="1" ht="12.75" x14ac:dyDescent="0.25">
      <c r="A32" s="40" t="s">
        <v>399</v>
      </c>
      <c r="B32" s="41">
        <v>3</v>
      </c>
      <c r="C32" s="41">
        <v>4</v>
      </c>
      <c r="D32" s="41">
        <v>2</v>
      </c>
      <c r="E32" s="41">
        <v>4</v>
      </c>
      <c r="F32" s="41">
        <v>1</v>
      </c>
      <c r="G32" s="41">
        <v>2</v>
      </c>
      <c r="H32" s="41">
        <v>4</v>
      </c>
      <c r="I32" s="41">
        <v>3</v>
      </c>
      <c r="J32" s="41">
        <v>1</v>
      </c>
      <c r="K32" s="41">
        <v>4</v>
      </c>
      <c r="L32" s="41">
        <v>4</v>
      </c>
      <c r="M32" s="41">
        <v>4</v>
      </c>
      <c r="N32" s="41">
        <v>1</v>
      </c>
      <c r="O32" s="41">
        <v>4</v>
      </c>
      <c r="P32" s="41">
        <v>3</v>
      </c>
      <c r="Q32" s="41">
        <v>4</v>
      </c>
      <c r="R32" s="41">
        <v>4</v>
      </c>
      <c r="S32" s="41">
        <v>1</v>
      </c>
      <c r="T32" s="41">
        <v>3</v>
      </c>
      <c r="U32" s="41">
        <v>5</v>
      </c>
      <c r="V32" s="41">
        <v>5</v>
      </c>
      <c r="W32" s="41">
        <v>3</v>
      </c>
      <c r="X32" s="41">
        <v>5</v>
      </c>
      <c r="Y32" s="41">
        <v>2</v>
      </c>
      <c r="Z32" s="41">
        <v>3</v>
      </c>
      <c r="AA32" s="41">
        <v>1</v>
      </c>
      <c r="AB32" s="41">
        <v>4</v>
      </c>
      <c r="AC32" s="41">
        <v>5</v>
      </c>
      <c r="AD32" s="41">
        <v>1</v>
      </c>
      <c r="AE32" s="41">
        <v>2</v>
      </c>
      <c r="AF32" s="41">
        <v>4</v>
      </c>
      <c r="AG32" s="41">
        <v>5</v>
      </c>
      <c r="AH32" s="41">
        <v>4</v>
      </c>
      <c r="AI32" s="41">
        <v>3</v>
      </c>
      <c r="AJ32" s="41">
        <v>4</v>
      </c>
      <c r="AK32" s="41">
        <v>4</v>
      </c>
      <c r="AL32" s="41">
        <v>2</v>
      </c>
      <c r="AM32" s="41">
        <v>1</v>
      </c>
      <c r="AN32" s="41">
        <v>3</v>
      </c>
      <c r="AO32" s="41">
        <v>2</v>
      </c>
      <c r="AP32" s="41">
        <v>2</v>
      </c>
      <c r="AQ32" s="41">
        <v>5</v>
      </c>
      <c r="AR32" s="41">
        <v>5</v>
      </c>
      <c r="AS32" s="41">
        <v>1</v>
      </c>
      <c r="AT32" s="41">
        <v>3</v>
      </c>
      <c r="AU32" s="41">
        <v>1</v>
      </c>
      <c r="AV32" s="41">
        <v>1</v>
      </c>
      <c r="AW32" s="41">
        <v>3</v>
      </c>
      <c r="AX32" s="41">
        <v>5</v>
      </c>
      <c r="AY32" s="41">
        <v>3</v>
      </c>
      <c r="AZ32" s="41">
        <v>3</v>
      </c>
      <c r="BA32" s="41">
        <v>3</v>
      </c>
      <c r="BB32" s="41">
        <v>3</v>
      </c>
      <c r="BC32" s="41">
        <v>1</v>
      </c>
      <c r="BD32" s="41">
        <v>4</v>
      </c>
      <c r="BE32" s="41">
        <v>3</v>
      </c>
      <c r="BF32" s="41">
        <v>2</v>
      </c>
      <c r="BG32" s="41">
        <v>2</v>
      </c>
      <c r="BH32" s="41">
        <v>4</v>
      </c>
      <c r="BI32" s="41">
        <v>1</v>
      </c>
      <c r="BJ32" s="41">
        <v>1</v>
      </c>
      <c r="BK32" s="41">
        <v>4</v>
      </c>
      <c r="BL32" s="41">
        <v>5</v>
      </c>
      <c r="BM32" s="41">
        <v>4</v>
      </c>
      <c r="BN32" s="41">
        <v>4</v>
      </c>
      <c r="BO32" s="41">
        <v>3</v>
      </c>
      <c r="BP32" s="41">
        <v>4</v>
      </c>
      <c r="BQ32" s="41">
        <v>5</v>
      </c>
      <c r="BR32" s="41">
        <v>5</v>
      </c>
      <c r="BS32" s="41">
        <v>1</v>
      </c>
      <c r="BT32" s="41">
        <v>4</v>
      </c>
      <c r="BU32" s="41">
        <v>4</v>
      </c>
      <c r="BV32" s="41">
        <v>4</v>
      </c>
      <c r="BW32" s="41">
        <v>4</v>
      </c>
      <c r="BX32" s="41">
        <v>4</v>
      </c>
      <c r="BY32" s="41">
        <v>1</v>
      </c>
      <c r="BZ32" s="41">
        <v>1</v>
      </c>
      <c r="CA32" s="41">
        <v>5</v>
      </c>
      <c r="CB32" s="41">
        <v>1</v>
      </c>
      <c r="CC32" s="41">
        <v>3</v>
      </c>
      <c r="CD32" s="41">
        <v>3</v>
      </c>
      <c r="CE32" s="41">
        <v>3</v>
      </c>
      <c r="CF32" s="41">
        <v>5</v>
      </c>
      <c r="CG32" s="41">
        <v>5</v>
      </c>
      <c r="CH32" s="41">
        <v>5</v>
      </c>
      <c r="CI32" s="41">
        <v>3</v>
      </c>
      <c r="CJ32" s="41">
        <v>4</v>
      </c>
      <c r="CK32" s="41">
        <v>2</v>
      </c>
      <c r="CL32" s="41">
        <v>5</v>
      </c>
      <c r="CM32" s="41">
        <v>3</v>
      </c>
      <c r="CN32" s="41">
        <v>5</v>
      </c>
      <c r="CO32" s="41">
        <v>5</v>
      </c>
      <c r="CP32" s="41">
        <v>3</v>
      </c>
      <c r="CQ32" s="41">
        <v>1</v>
      </c>
      <c r="CR32" s="41">
        <v>4</v>
      </c>
      <c r="CS32" s="41">
        <v>4</v>
      </c>
      <c r="CT32" s="41">
        <v>5</v>
      </c>
      <c r="CU32" s="41">
        <v>4</v>
      </c>
      <c r="CV32" s="41">
        <v>5</v>
      </c>
      <c r="CW32" s="41">
        <v>5</v>
      </c>
      <c r="CX32" s="41">
        <v>3</v>
      </c>
      <c r="CY32" s="41">
        <v>3</v>
      </c>
      <c r="CZ32" s="41">
        <v>5</v>
      </c>
      <c r="DA32" s="41">
        <v>3</v>
      </c>
      <c r="DB32" s="41">
        <v>1</v>
      </c>
      <c r="DC32" s="41">
        <v>1</v>
      </c>
      <c r="DD32" s="41">
        <v>2</v>
      </c>
      <c r="DE32" s="41">
        <v>4</v>
      </c>
      <c r="DF32" s="41">
        <v>5</v>
      </c>
      <c r="DG32" s="41">
        <v>2</v>
      </c>
      <c r="DH32" s="41">
        <v>1</v>
      </c>
      <c r="DI32" s="41">
        <v>2</v>
      </c>
      <c r="DJ32" s="41">
        <v>5</v>
      </c>
      <c r="DK32" s="41">
        <v>2</v>
      </c>
      <c r="DL32" s="41">
        <v>3</v>
      </c>
      <c r="DM32" s="41">
        <v>3</v>
      </c>
      <c r="DN32" s="41">
        <v>3</v>
      </c>
      <c r="DO32" s="41">
        <v>4</v>
      </c>
      <c r="DP32" s="41">
        <v>3</v>
      </c>
      <c r="DQ32" s="41">
        <v>4</v>
      </c>
      <c r="DR32" s="41">
        <v>5</v>
      </c>
      <c r="DS32" s="41">
        <v>4</v>
      </c>
      <c r="DT32" s="41">
        <v>4</v>
      </c>
      <c r="DU32" s="41">
        <v>4</v>
      </c>
      <c r="DV32" s="41">
        <v>2</v>
      </c>
      <c r="DW32" s="41">
        <v>2</v>
      </c>
      <c r="DX32" s="41">
        <v>5</v>
      </c>
      <c r="DY32" s="41">
        <v>5</v>
      </c>
      <c r="DZ32" s="41">
        <v>4</v>
      </c>
      <c r="EA32" s="41">
        <v>4</v>
      </c>
      <c r="EB32" s="41">
        <v>3</v>
      </c>
      <c r="EC32" s="41">
        <v>3</v>
      </c>
      <c r="ED32" s="41">
        <v>5</v>
      </c>
      <c r="EE32" s="41">
        <v>3</v>
      </c>
      <c r="EF32" s="41">
        <v>2</v>
      </c>
      <c r="EG32" s="41">
        <v>5</v>
      </c>
      <c r="EH32" s="41">
        <v>2</v>
      </c>
      <c r="EI32" s="41">
        <v>4</v>
      </c>
      <c r="EJ32" s="41">
        <v>1</v>
      </c>
      <c r="EK32" s="41">
        <v>5</v>
      </c>
      <c r="EL32" s="41">
        <v>3</v>
      </c>
      <c r="EM32" s="41">
        <v>4</v>
      </c>
      <c r="EN32" s="41">
        <v>5</v>
      </c>
      <c r="EO32" s="41">
        <v>3</v>
      </c>
      <c r="EP32" s="41">
        <v>1</v>
      </c>
      <c r="EQ32" s="41">
        <v>2</v>
      </c>
      <c r="ER32" s="41">
        <v>4</v>
      </c>
      <c r="ES32" s="41">
        <v>1</v>
      </c>
      <c r="ET32" s="41">
        <v>1</v>
      </c>
      <c r="EU32" s="41">
        <v>4</v>
      </c>
      <c r="EV32" s="41">
        <v>2</v>
      </c>
      <c r="EW32" s="41">
        <v>3</v>
      </c>
      <c r="EX32" s="41">
        <v>3</v>
      </c>
      <c r="EY32" s="41">
        <v>4</v>
      </c>
      <c r="EZ32" s="41">
        <v>5</v>
      </c>
      <c r="FA32" s="41">
        <v>4</v>
      </c>
      <c r="FB32" s="41">
        <v>2</v>
      </c>
      <c r="FC32" s="41">
        <v>1</v>
      </c>
      <c r="FD32" s="41">
        <v>2</v>
      </c>
      <c r="FE32" s="41">
        <v>4</v>
      </c>
      <c r="FF32" s="41">
        <v>3</v>
      </c>
      <c r="FG32" s="41">
        <v>5</v>
      </c>
      <c r="FH32" s="41">
        <v>5</v>
      </c>
      <c r="FI32" s="41">
        <v>3</v>
      </c>
      <c r="FJ32" s="41">
        <v>3</v>
      </c>
      <c r="FK32" s="41">
        <v>5</v>
      </c>
      <c r="FL32" s="41">
        <v>5</v>
      </c>
      <c r="FM32" s="41">
        <v>1</v>
      </c>
      <c r="FN32" s="41">
        <v>4</v>
      </c>
      <c r="FO32" s="41">
        <v>4</v>
      </c>
      <c r="FP32" s="41">
        <v>3</v>
      </c>
      <c r="FQ32" s="41">
        <v>5</v>
      </c>
      <c r="FR32" s="41">
        <v>1</v>
      </c>
      <c r="FS32" s="41">
        <v>4</v>
      </c>
      <c r="FT32" s="41">
        <v>3</v>
      </c>
      <c r="FU32" s="41">
        <v>4</v>
      </c>
      <c r="FV32" s="41">
        <v>4</v>
      </c>
      <c r="FW32" s="41">
        <v>2</v>
      </c>
      <c r="FX32" s="41">
        <v>3</v>
      </c>
      <c r="FY32" s="41">
        <v>3</v>
      </c>
      <c r="FZ32" s="41">
        <v>3</v>
      </c>
      <c r="GA32" s="41">
        <v>4</v>
      </c>
      <c r="GB32" s="41">
        <v>4</v>
      </c>
      <c r="GC32" s="41">
        <v>4</v>
      </c>
      <c r="GD32" s="41">
        <v>5</v>
      </c>
      <c r="GE32" s="41">
        <v>3</v>
      </c>
      <c r="GF32" s="41">
        <v>5</v>
      </c>
      <c r="GG32" s="41">
        <v>2</v>
      </c>
      <c r="GH32" s="41">
        <v>1</v>
      </c>
      <c r="GI32" s="30">
        <f t="shared" si="3"/>
        <v>615</v>
      </c>
      <c r="GM32" s="128"/>
    </row>
    <row r="33" spans="1:195" s="21" customFormat="1" ht="12.75" x14ac:dyDescent="0.25">
      <c r="A33" s="40" t="s">
        <v>400</v>
      </c>
      <c r="B33" s="41">
        <v>2</v>
      </c>
      <c r="C33" s="41">
        <v>5</v>
      </c>
      <c r="D33" s="41">
        <v>1</v>
      </c>
      <c r="E33" s="41">
        <v>5</v>
      </c>
      <c r="F33" s="41">
        <v>1</v>
      </c>
      <c r="G33" s="41">
        <v>2</v>
      </c>
      <c r="H33" s="41">
        <v>4</v>
      </c>
      <c r="I33" s="41">
        <v>2</v>
      </c>
      <c r="J33" s="41">
        <v>1</v>
      </c>
      <c r="K33" s="41">
        <v>4</v>
      </c>
      <c r="L33" s="41">
        <v>4</v>
      </c>
      <c r="M33" s="41">
        <v>3</v>
      </c>
      <c r="N33" s="41">
        <v>1</v>
      </c>
      <c r="O33" s="41">
        <v>4</v>
      </c>
      <c r="P33" s="41">
        <v>3</v>
      </c>
      <c r="Q33" s="41">
        <v>4</v>
      </c>
      <c r="R33" s="41">
        <v>4</v>
      </c>
      <c r="S33" s="41">
        <v>1</v>
      </c>
      <c r="T33" s="41">
        <v>2</v>
      </c>
      <c r="U33" s="41">
        <v>5</v>
      </c>
      <c r="V33" s="41">
        <v>5</v>
      </c>
      <c r="W33" s="41">
        <v>2</v>
      </c>
      <c r="X33" s="41">
        <v>5</v>
      </c>
      <c r="Y33" s="41">
        <v>2</v>
      </c>
      <c r="Z33" s="41">
        <v>2</v>
      </c>
      <c r="AA33" s="41">
        <v>1</v>
      </c>
      <c r="AB33" s="41">
        <v>3</v>
      </c>
      <c r="AC33" s="41">
        <v>5</v>
      </c>
      <c r="AD33" s="41">
        <v>1</v>
      </c>
      <c r="AE33" s="41">
        <v>2</v>
      </c>
      <c r="AF33" s="41">
        <v>4</v>
      </c>
      <c r="AG33" s="41">
        <v>5</v>
      </c>
      <c r="AH33" s="41">
        <v>5</v>
      </c>
      <c r="AI33" s="41">
        <v>4</v>
      </c>
      <c r="AJ33" s="41">
        <v>4</v>
      </c>
      <c r="AK33" s="41">
        <v>4</v>
      </c>
      <c r="AL33" s="41">
        <v>3</v>
      </c>
      <c r="AM33" s="41">
        <v>1</v>
      </c>
      <c r="AN33" s="41">
        <v>3</v>
      </c>
      <c r="AO33" s="41">
        <v>2</v>
      </c>
      <c r="AP33" s="41">
        <v>1</v>
      </c>
      <c r="AQ33" s="41">
        <v>5</v>
      </c>
      <c r="AR33" s="41">
        <v>5</v>
      </c>
      <c r="AS33" s="41">
        <v>1</v>
      </c>
      <c r="AT33" s="41">
        <v>4</v>
      </c>
      <c r="AU33" s="41">
        <v>1</v>
      </c>
      <c r="AV33" s="41">
        <v>1</v>
      </c>
      <c r="AW33" s="41">
        <v>2</v>
      </c>
      <c r="AX33" s="41">
        <v>4</v>
      </c>
      <c r="AY33" s="41">
        <v>3</v>
      </c>
      <c r="AZ33" s="41">
        <v>3</v>
      </c>
      <c r="BA33" s="41">
        <v>3</v>
      </c>
      <c r="BB33" s="41">
        <v>4</v>
      </c>
      <c r="BC33" s="41">
        <v>1</v>
      </c>
      <c r="BD33" s="41">
        <v>2</v>
      </c>
      <c r="BE33" s="41">
        <v>3</v>
      </c>
      <c r="BF33" s="41">
        <v>2</v>
      </c>
      <c r="BG33" s="41">
        <v>3</v>
      </c>
      <c r="BH33" s="41">
        <v>4</v>
      </c>
      <c r="BI33" s="41">
        <v>1</v>
      </c>
      <c r="BJ33" s="41">
        <v>5</v>
      </c>
      <c r="BK33" s="41">
        <v>3</v>
      </c>
      <c r="BL33" s="41">
        <v>5</v>
      </c>
      <c r="BM33" s="41">
        <v>4</v>
      </c>
      <c r="BN33" s="41">
        <v>3</v>
      </c>
      <c r="BO33" s="41">
        <v>3</v>
      </c>
      <c r="BP33" s="41">
        <v>3</v>
      </c>
      <c r="BQ33" s="41">
        <v>5</v>
      </c>
      <c r="BR33" s="41">
        <v>5</v>
      </c>
      <c r="BS33" s="41">
        <v>2</v>
      </c>
      <c r="BT33" s="41">
        <v>5</v>
      </c>
      <c r="BU33" s="41">
        <v>4</v>
      </c>
      <c r="BV33" s="41">
        <v>4</v>
      </c>
      <c r="BW33" s="41">
        <v>5</v>
      </c>
      <c r="BX33" s="41">
        <v>5</v>
      </c>
      <c r="BY33" s="41">
        <v>1</v>
      </c>
      <c r="BZ33" s="41">
        <v>2</v>
      </c>
      <c r="CA33" s="41">
        <v>5</v>
      </c>
      <c r="CB33" s="41">
        <v>1</v>
      </c>
      <c r="CC33" s="41">
        <v>1</v>
      </c>
      <c r="CD33" s="41">
        <v>2</v>
      </c>
      <c r="CE33" s="41">
        <v>3</v>
      </c>
      <c r="CF33" s="41">
        <v>5</v>
      </c>
      <c r="CG33" s="41">
        <v>5</v>
      </c>
      <c r="CH33" s="41">
        <v>5</v>
      </c>
      <c r="CI33" s="41">
        <v>4</v>
      </c>
      <c r="CJ33" s="41">
        <v>3</v>
      </c>
      <c r="CK33" s="41">
        <v>2</v>
      </c>
      <c r="CL33" s="41">
        <v>5</v>
      </c>
      <c r="CM33" s="41">
        <v>3</v>
      </c>
      <c r="CN33" s="41">
        <v>5</v>
      </c>
      <c r="CO33" s="41">
        <v>3</v>
      </c>
      <c r="CP33" s="41">
        <v>3</v>
      </c>
      <c r="CQ33" s="41">
        <v>1</v>
      </c>
      <c r="CR33" s="41">
        <v>3</v>
      </c>
      <c r="CS33" s="41">
        <v>4</v>
      </c>
      <c r="CT33" s="41">
        <v>5</v>
      </c>
      <c r="CU33" s="41">
        <v>4</v>
      </c>
      <c r="CV33" s="41">
        <v>5</v>
      </c>
      <c r="CW33" s="41">
        <v>4</v>
      </c>
      <c r="CX33" s="41">
        <v>4</v>
      </c>
      <c r="CY33" s="41">
        <v>4</v>
      </c>
      <c r="CZ33" s="41">
        <v>5</v>
      </c>
      <c r="DA33" s="41">
        <v>2</v>
      </c>
      <c r="DB33" s="41">
        <v>1</v>
      </c>
      <c r="DC33" s="41">
        <v>1</v>
      </c>
      <c r="DD33" s="41">
        <v>1</v>
      </c>
      <c r="DE33" s="41">
        <v>4</v>
      </c>
      <c r="DF33" s="41">
        <v>5</v>
      </c>
      <c r="DG33" s="41">
        <v>3</v>
      </c>
      <c r="DH33" s="41">
        <v>1</v>
      </c>
      <c r="DI33" s="41">
        <v>2</v>
      </c>
      <c r="DJ33" s="41">
        <v>5</v>
      </c>
      <c r="DK33" s="41">
        <v>5</v>
      </c>
      <c r="DL33" s="41">
        <v>2</v>
      </c>
      <c r="DM33" s="41">
        <v>2</v>
      </c>
      <c r="DN33" s="41">
        <v>2</v>
      </c>
      <c r="DO33" s="41">
        <v>5</v>
      </c>
      <c r="DP33" s="41">
        <v>2</v>
      </c>
      <c r="DQ33" s="41">
        <v>4</v>
      </c>
      <c r="DR33" s="41">
        <v>5</v>
      </c>
      <c r="DS33" s="41">
        <v>4</v>
      </c>
      <c r="DT33" s="41">
        <v>4</v>
      </c>
      <c r="DU33" s="41">
        <v>4</v>
      </c>
      <c r="DV33" s="41">
        <v>2</v>
      </c>
      <c r="DW33" s="41">
        <v>2</v>
      </c>
      <c r="DX33" s="41">
        <v>3</v>
      </c>
      <c r="DY33" s="41">
        <v>3</v>
      </c>
      <c r="DZ33" s="41">
        <v>5</v>
      </c>
      <c r="EA33" s="41">
        <v>5</v>
      </c>
      <c r="EB33" s="41">
        <v>3</v>
      </c>
      <c r="EC33" s="41">
        <v>5</v>
      </c>
      <c r="ED33" s="41">
        <v>5</v>
      </c>
      <c r="EE33" s="41">
        <v>3</v>
      </c>
      <c r="EF33" s="41">
        <v>2</v>
      </c>
      <c r="EG33" s="41">
        <v>5</v>
      </c>
      <c r="EH33" s="41">
        <v>1</v>
      </c>
      <c r="EI33" s="41">
        <v>4</v>
      </c>
      <c r="EJ33" s="41">
        <v>5</v>
      </c>
      <c r="EK33" s="41">
        <v>5</v>
      </c>
      <c r="EL33" s="41">
        <v>3</v>
      </c>
      <c r="EM33" s="41">
        <v>5</v>
      </c>
      <c r="EN33" s="41">
        <v>5</v>
      </c>
      <c r="EO33" s="41">
        <v>1</v>
      </c>
      <c r="EP33" s="41">
        <v>3</v>
      </c>
      <c r="EQ33" s="41">
        <v>1</v>
      </c>
      <c r="ER33" s="41">
        <v>3</v>
      </c>
      <c r="ES33" s="41">
        <v>1</v>
      </c>
      <c r="ET33" s="41">
        <v>2</v>
      </c>
      <c r="EU33" s="41">
        <v>5</v>
      </c>
      <c r="EV33" s="41">
        <v>3</v>
      </c>
      <c r="EW33" s="41">
        <v>4</v>
      </c>
      <c r="EX33" s="41">
        <v>3</v>
      </c>
      <c r="EY33" s="41">
        <v>4</v>
      </c>
      <c r="EZ33" s="41">
        <v>4</v>
      </c>
      <c r="FA33" s="41">
        <v>4</v>
      </c>
      <c r="FB33" s="41">
        <v>3</v>
      </c>
      <c r="FC33" s="41">
        <v>1</v>
      </c>
      <c r="FD33" s="41">
        <v>1</v>
      </c>
      <c r="FE33" s="41">
        <v>4</v>
      </c>
      <c r="FF33" s="41">
        <v>2</v>
      </c>
      <c r="FG33" s="41">
        <v>5</v>
      </c>
      <c r="FH33" s="41">
        <v>5</v>
      </c>
      <c r="FI33" s="41">
        <v>3</v>
      </c>
      <c r="FJ33" s="41">
        <v>3</v>
      </c>
      <c r="FK33" s="41">
        <v>5</v>
      </c>
      <c r="FL33" s="41">
        <v>5</v>
      </c>
      <c r="FM33" s="41">
        <v>1</v>
      </c>
      <c r="FN33" s="41">
        <v>4</v>
      </c>
      <c r="FO33" s="41">
        <v>3</v>
      </c>
      <c r="FP33" s="41">
        <v>3</v>
      </c>
      <c r="FQ33" s="41">
        <v>5</v>
      </c>
      <c r="FR33" s="41">
        <v>1</v>
      </c>
      <c r="FS33" s="41">
        <v>5</v>
      </c>
      <c r="FT33" s="41">
        <v>4</v>
      </c>
      <c r="FU33" s="41">
        <v>4</v>
      </c>
      <c r="FV33" s="41">
        <v>4</v>
      </c>
      <c r="FW33" s="41">
        <v>2</v>
      </c>
      <c r="FX33" s="41">
        <v>4</v>
      </c>
      <c r="FY33" s="41">
        <v>4</v>
      </c>
      <c r="FZ33" s="41">
        <v>3</v>
      </c>
      <c r="GA33" s="41">
        <v>5</v>
      </c>
      <c r="GB33" s="41">
        <v>4</v>
      </c>
      <c r="GC33" s="41">
        <v>4</v>
      </c>
      <c r="GD33" s="41">
        <v>4</v>
      </c>
      <c r="GE33" s="41">
        <v>4</v>
      </c>
      <c r="GF33" s="41">
        <v>5</v>
      </c>
      <c r="GG33" s="41">
        <v>4</v>
      </c>
      <c r="GH33" s="41">
        <v>3</v>
      </c>
      <c r="GI33" s="30">
        <f t="shared" si="3"/>
        <v>622</v>
      </c>
      <c r="GM33" s="128"/>
    </row>
    <row r="34" spans="1:195" s="21" customFormat="1" ht="12.75" x14ac:dyDescent="0.25">
      <c r="A34" s="40" t="s">
        <v>401</v>
      </c>
      <c r="B34" s="41">
        <v>3</v>
      </c>
      <c r="C34" s="41">
        <v>5</v>
      </c>
      <c r="D34" s="41">
        <v>2</v>
      </c>
      <c r="E34" s="41">
        <v>5</v>
      </c>
      <c r="F34" s="41">
        <v>1</v>
      </c>
      <c r="G34" s="41">
        <v>2</v>
      </c>
      <c r="H34" s="41">
        <v>4</v>
      </c>
      <c r="I34" s="41">
        <v>4</v>
      </c>
      <c r="J34" s="41">
        <v>1</v>
      </c>
      <c r="K34" s="41">
        <v>3</v>
      </c>
      <c r="L34" s="41">
        <v>4</v>
      </c>
      <c r="M34" s="41">
        <v>4</v>
      </c>
      <c r="N34" s="41">
        <v>1</v>
      </c>
      <c r="O34" s="41">
        <v>4</v>
      </c>
      <c r="P34" s="41">
        <v>3</v>
      </c>
      <c r="Q34" s="41">
        <v>4</v>
      </c>
      <c r="R34" s="41">
        <v>4</v>
      </c>
      <c r="S34" s="41">
        <v>1</v>
      </c>
      <c r="T34" s="41">
        <v>3</v>
      </c>
      <c r="U34" s="41">
        <v>5</v>
      </c>
      <c r="V34" s="41">
        <v>4</v>
      </c>
      <c r="W34" s="41">
        <v>3</v>
      </c>
      <c r="X34" s="41">
        <v>5</v>
      </c>
      <c r="Y34" s="41">
        <v>2</v>
      </c>
      <c r="Z34" s="41">
        <v>2</v>
      </c>
      <c r="AA34" s="41">
        <v>1</v>
      </c>
      <c r="AB34" s="41">
        <v>2</v>
      </c>
      <c r="AC34" s="41">
        <v>3</v>
      </c>
      <c r="AD34" s="41">
        <v>1</v>
      </c>
      <c r="AE34" s="41">
        <v>2</v>
      </c>
      <c r="AF34" s="41">
        <v>5</v>
      </c>
      <c r="AG34" s="41">
        <v>5</v>
      </c>
      <c r="AH34" s="41">
        <v>5</v>
      </c>
      <c r="AI34" s="41">
        <v>4</v>
      </c>
      <c r="AJ34" s="41">
        <v>5</v>
      </c>
      <c r="AK34" s="41">
        <v>3</v>
      </c>
      <c r="AL34" s="41">
        <v>3</v>
      </c>
      <c r="AM34" s="41">
        <v>1</v>
      </c>
      <c r="AN34" s="41">
        <v>3</v>
      </c>
      <c r="AO34" s="41">
        <v>2</v>
      </c>
      <c r="AP34" s="41">
        <v>2</v>
      </c>
      <c r="AQ34" s="41">
        <v>5</v>
      </c>
      <c r="AR34" s="41">
        <v>5</v>
      </c>
      <c r="AS34" s="41">
        <v>1</v>
      </c>
      <c r="AT34" s="41">
        <v>4</v>
      </c>
      <c r="AU34" s="41">
        <v>1</v>
      </c>
      <c r="AV34" s="41">
        <v>1</v>
      </c>
      <c r="AW34" s="41">
        <v>2</v>
      </c>
      <c r="AX34" s="41">
        <v>4</v>
      </c>
      <c r="AY34" s="41">
        <v>3</v>
      </c>
      <c r="AZ34" s="41">
        <v>3</v>
      </c>
      <c r="BA34" s="41">
        <v>3</v>
      </c>
      <c r="BB34" s="41">
        <v>3</v>
      </c>
      <c r="BC34" s="41">
        <v>1</v>
      </c>
      <c r="BD34" s="41">
        <v>4</v>
      </c>
      <c r="BE34" s="41">
        <v>3</v>
      </c>
      <c r="BF34" s="41">
        <v>2</v>
      </c>
      <c r="BG34" s="41">
        <v>3</v>
      </c>
      <c r="BH34" s="41">
        <v>4</v>
      </c>
      <c r="BI34" s="41">
        <v>1</v>
      </c>
      <c r="BJ34" s="41">
        <v>2</v>
      </c>
      <c r="BK34" s="41">
        <v>3</v>
      </c>
      <c r="BL34" s="41">
        <v>5</v>
      </c>
      <c r="BM34" s="41">
        <v>3</v>
      </c>
      <c r="BN34" s="41">
        <v>5</v>
      </c>
      <c r="BO34" s="41">
        <v>3</v>
      </c>
      <c r="BP34" s="41">
        <v>5</v>
      </c>
      <c r="BQ34" s="41">
        <v>5</v>
      </c>
      <c r="BR34" s="41">
        <v>5</v>
      </c>
      <c r="BS34" s="41">
        <v>1</v>
      </c>
      <c r="BT34" s="41">
        <v>5</v>
      </c>
      <c r="BU34" s="41">
        <v>4</v>
      </c>
      <c r="BV34" s="41">
        <v>4</v>
      </c>
      <c r="BW34" s="41">
        <v>5</v>
      </c>
      <c r="BX34" s="41">
        <v>5</v>
      </c>
      <c r="BY34" s="41">
        <v>1</v>
      </c>
      <c r="BZ34" s="41">
        <v>2</v>
      </c>
      <c r="CA34" s="41">
        <v>5</v>
      </c>
      <c r="CB34" s="41">
        <v>1</v>
      </c>
      <c r="CC34" s="41">
        <v>3</v>
      </c>
      <c r="CD34" s="41">
        <v>2</v>
      </c>
      <c r="CE34" s="41">
        <v>3</v>
      </c>
      <c r="CF34" s="41">
        <v>5</v>
      </c>
      <c r="CG34" s="41">
        <v>5</v>
      </c>
      <c r="CH34" s="41">
        <v>5</v>
      </c>
      <c r="CI34" s="41">
        <v>4</v>
      </c>
      <c r="CJ34" s="41">
        <v>3</v>
      </c>
      <c r="CK34" s="41">
        <v>2</v>
      </c>
      <c r="CL34" s="41">
        <v>5</v>
      </c>
      <c r="CM34" s="41">
        <v>3</v>
      </c>
      <c r="CN34" s="41">
        <v>5</v>
      </c>
      <c r="CO34" s="41">
        <v>4</v>
      </c>
      <c r="CP34" s="41">
        <v>3</v>
      </c>
      <c r="CQ34" s="41">
        <v>1</v>
      </c>
      <c r="CR34" s="41">
        <v>2</v>
      </c>
      <c r="CS34" s="41">
        <v>4</v>
      </c>
      <c r="CT34" s="41">
        <v>5</v>
      </c>
      <c r="CU34" s="41">
        <v>3</v>
      </c>
      <c r="CV34" s="41">
        <v>5</v>
      </c>
      <c r="CW34" s="41">
        <v>4</v>
      </c>
      <c r="CX34" s="41">
        <v>3</v>
      </c>
      <c r="CY34" s="41">
        <v>3</v>
      </c>
      <c r="CZ34" s="41">
        <v>5</v>
      </c>
      <c r="DA34" s="41">
        <v>3</v>
      </c>
      <c r="DB34" s="41">
        <v>1</v>
      </c>
      <c r="DC34" s="41">
        <v>1</v>
      </c>
      <c r="DD34" s="41">
        <v>1</v>
      </c>
      <c r="DE34" s="41">
        <v>3</v>
      </c>
      <c r="DF34" s="41">
        <v>5</v>
      </c>
      <c r="DG34" s="41">
        <v>2</v>
      </c>
      <c r="DH34" s="41">
        <v>1</v>
      </c>
      <c r="DI34" s="41">
        <v>3</v>
      </c>
      <c r="DJ34" s="41">
        <v>5</v>
      </c>
      <c r="DK34" s="41">
        <v>4</v>
      </c>
      <c r="DL34" s="41">
        <v>3</v>
      </c>
      <c r="DM34" s="41">
        <v>2</v>
      </c>
      <c r="DN34" s="41">
        <v>2</v>
      </c>
      <c r="DO34" s="41">
        <v>4</v>
      </c>
      <c r="DP34" s="41">
        <v>3</v>
      </c>
      <c r="DQ34" s="41">
        <v>4</v>
      </c>
      <c r="DR34" s="41">
        <v>5</v>
      </c>
      <c r="DS34" s="41">
        <v>4</v>
      </c>
      <c r="DT34" s="41">
        <v>4</v>
      </c>
      <c r="DU34" s="41">
        <v>5</v>
      </c>
      <c r="DV34" s="41">
        <v>2</v>
      </c>
      <c r="DW34" s="41">
        <v>2</v>
      </c>
      <c r="DX34" s="41">
        <v>5</v>
      </c>
      <c r="DY34" s="41">
        <v>4</v>
      </c>
      <c r="DZ34" s="41">
        <v>4</v>
      </c>
      <c r="EA34" s="41">
        <v>4</v>
      </c>
      <c r="EB34" s="41">
        <v>3</v>
      </c>
      <c r="EC34" s="41">
        <v>4</v>
      </c>
      <c r="ED34" s="41">
        <v>5</v>
      </c>
      <c r="EE34" s="41">
        <v>3</v>
      </c>
      <c r="EF34" s="41">
        <v>2</v>
      </c>
      <c r="EG34" s="41">
        <v>5</v>
      </c>
      <c r="EH34" s="41">
        <v>5</v>
      </c>
      <c r="EI34" s="41">
        <v>4</v>
      </c>
      <c r="EJ34" s="41">
        <v>5</v>
      </c>
      <c r="EK34" s="41">
        <v>5</v>
      </c>
      <c r="EL34" s="41">
        <v>3</v>
      </c>
      <c r="EM34" s="41">
        <v>5</v>
      </c>
      <c r="EN34" s="41">
        <v>5</v>
      </c>
      <c r="EO34" s="41">
        <v>1</v>
      </c>
      <c r="EP34" s="41">
        <v>3</v>
      </c>
      <c r="EQ34" s="41">
        <v>1</v>
      </c>
      <c r="ER34" s="41">
        <v>3</v>
      </c>
      <c r="ES34" s="41">
        <v>1</v>
      </c>
      <c r="ET34" s="41">
        <v>1</v>
      </c>
      <c r="EU34" s="41">
        <v>5</v>
      </c>
      <c r="EV34" s="41">
        <v>2</v>
      </c>
      <c r="EW34" s="41">
        <v>4</v>
      </c>
      <c r="EX34" s="41">
        <v>3</v>
      </c>
      <c r="EY34" s="41">
        <v>3</v>
      </c>
      <c r="EZ34" s="41">
        <v>5</v>
      </c>
      <c r="FA34" s="41">
        <v>4</v>
      </c>
      <c r="FB34" s="41">
        <v>2</v>
      </c>
      <c r="FC34" s="41">
        <v>1</v>
      </c>
      <c r="FD34" s="41">
        <v>2</v>
      </c>
      <c r="FE34" s="41">
        <v>4</v>
      </c>
      <c r="FF34" s="41">
        <v>3</v>
      </c>
      <c r="FG34" s="41">
        <v>5</v>
      </c>
      <c r="FH34" s="41">
        <v>5</v>
      </c>
      <c r="FI34" s="41">
        <v>3</v>
      </c>
      <c r="FJ34" s="41">
        <v>4</v>
      </c>
      <c r="FK34" s="41">
        <v>5</v>
      </c>
      <c r="FL34" s="41">
        <v>5</v>
      </c>
      <c r="FM34" s="41">
        <v>4</v>
      </c>
      <c r="FN34" s="41">
        <v>4</v>
      </c>
      <c r="FO34" s="41">
        <v>3</v>
      </c>
      <c r="FP34" s="41">
        <v>3</v>
      </c>
      <c r="FQ34" s="41">
        <v>5</v>
      </c>
      <c r="FR34" s="41">
        <v>1</v>
      </c>
      <c r="FS34" s="41">
        <v>4</v>
      </c>
      <c r="FT34" s="41">
        <v>3</v>
      </c>
      <c r="FU34" s="41">
        <v>3</v>
      </c>
      <c r="FV34" s="41">
        <v>4</v>
      </c>
      <c r="FW34" s="41">
        <v>2</v>
      </c>
      <c r="FX34" s="41">
        <v>4</v>
      </c>
      <c r="FY34" s="41">
        <v>4</v>
      </c>
      <c r="FZ34" s="41">
        <v>4</v>
      </c>
      <c r="GA34" s="41">
        <v>4</v>
      </c>
      <c r="GB34" s="41">
        <v>3</v>
      </c>
      <c r="GC34" s="41">
        <v>4</v>
      </c>
      <c r="GD34" s="41">
        <v>5</v>
      </c>
      <c r="GE34" s="41">
        <v>4</v>
      </c>
      <c r="GF34" s="41">
        <v>5</v>
      </c>
      <c r="GG34" s="41">
        <v>3</v>
      </c>
      <c r="GH34" s="41">
        <v>1</v>
      </c>
      <c r="GI34" s="30">
        <f t="shared" si="3"/>
        <v>627</v>
      </c>
      <c r="GM34" s="128"/>
    </row>
    <row r="35" spans="1:195" s="21" customFormat="1" ht="12.75" x14ac:dyDescent="0.25">
      <c r="A35" s="40" t="s">
        <v>402</v>
      </c>
      <c r="B35" s="41">
        <v>3</v>
      </c>
      <c r="C35" s="41">
        <v>5</v>
      </c>
      <c r="D35" s="41">
        <v>3</v>
      </c>
      <c r="E35" s="41">
        <v>4</v>
      </c>
      <c r="F35" s="41">
        <v>1</v>
      </c>
      <c r="G35" s="41">
        <v>3</v>
      </c>
      <c r="H35" s="41">
        <v>4</v>
      </c>
      <c r="I35" s="41">
        <v>3</v>
      </c>
      <c r="J35" s="41">
        <v>1</v>
      </c>
      <c r="K35" s="41">
        <v>4</v>
      </c>
      <c r="L35" s="41">
        <v>4</v>
      </c>
      <c r="M35" s="41">
        <v>3</v>
      </c>
      <c r="N35" s="41">
        <v>1</v>
      </c>
      <c r="O35" s="41">
        <v>4</v>
      </c>
      <c r="P35" s="41">
        <v>3</v>
      </c>
      <c r="Q35" s="41">
        <v>5</v>
      </c>
      <c r="R35" s="41">
        <v>3</v>
      </c>
      <c r="S35" s="41">
        <v>1</v>
      </c>
      <c r="T35" s="41">
        <v>2</v>
      </c>
      <c r="U35" s="41">
        <v>5</v>
      </c>
      <c r="V35" s="41">
        <v>5</v>
      </c>
      <c r="W35" s="41">
        <v>2</v>
      </c>
      <c r="X35" s="41">
        <v>5</v>
      </c>
      <c r="Y35" s="41">
        <v>2</v>
      </c>
      <c r="Z35" s="41">
        <v>4</v>
      </c>
      <c r="AA35" s="41">
        <v>3</v>
      </c>
      <c r="AB35" s="41">
        <v>2</v>
      </c>
      <c r="AC35" s="41">
        <v>5</v>
      </c>
      <c r="AD35" s="41">
        <v>2</v>
      </c>
      <c r="AE35" s="41">
        <v>3</v>
      </c>
      <c r="AF35" s="41">
        <v>5</v>
      </c>
      <c r="AG35" s="41">
        <v>5</v>
      </c>
      <c r="AH35" s="41">
        <v>5</v>
      </c>
      <c r="AI35" s="41">
        <v>5</v>
      </c>
      <c r="AJ35" s="41">
        <v>5</v>
      </c>
      <c r="AK35" s="41">
        <v>3</v>
      </c>
      <c r="AL35" s="41">
        <v>4</v>
      </c>
      <c r="AM35" s="41">
        <v>1</v>
      </c>
      <c r="AN35" s="41">
        <v>4</v>
      </c>
      <c r="AO35" s="41">
        <v>2</v>
      </c>
      <c r="AP35" s="41">
        <v>2</v>
      </c>
      <c r="AQ35" s="41">
        <v>5</v>
      </c>
      <c r="AR35" s="41">
        <v>5</v>
      </c>
      <c r="AS35" s="41">
        <v>1</v>
      </c>
      <c r="AT35" s="41">
        <v>4</v>
      </c>
      <c r="AU35" s="41">
        <v>1</v>
      </c>
      <c r="AV35" s="41">
        <v>1</v>
      </c>
      <c r="AW35" s="41">
        <v>3</v>
      </c>
      <c r="AX35" s="41">
        <v>5</v>
      </c>
      <c r="AY35" s="41">
        <v>4</v>
      </c>
      <c r="AZ35" s="41">
        <v>3</v>
      </c>
      <c r="BA35" s="41">
        <v>3</v>
      </c>
      <c r="BB35" s="41">
        <v>3</v>
      </c>
      <c r="BC35" s="41">
        <v>1</v>
      </c>
      <c r="BD35" s="41">
        <v>5</v>
      </c>
      <c r="BE35" s="41">
        <v>3</v>
      </c>
      <c r="BF35" s="41">
        <v>3</v>
      </c>
      <c r="BG35" s="41">
        <v>2</v>
      </c>
      <c r="BH35" s="41">
        <v>4</v>
      </c>
      <c r="BI35" s="41">
        <v>1</v>
      </c>
      <c r="BJ35" s="41">
        <v>2</v>
      </c>
      <c r="BK35" s="41">
        <v>3</v>
      </c>
      <c r="BL35" s="41">
        <v>4</v>
      </c>
      <c r="BM35" s="41">
        <v>4</v>
      </c>
      <c r="BN35" s="41">
        <v>5</v>
      </c>
      <c r="BO35" s="41">
        <v>3</v>
      </c>
      <c r="BP35" s="41">
        <v>4</v>
      </c>
      <c r="BQ35" s="41">
        <v>5</v>
      </c>
      <c r="BR35" s="41">
        <v>5</v>
      </c>
      <c r="BS35" s="41">
        <v>3</v>
      </c>
      <c r="BT35" s="41">
        <v>5</v>
      </c>
      <c r="BU35" s="41">
        <v>4</v>
      </c>
      <c r="BV35" s="41">
        <v>4</v>
      </c>
      <c r="BW35" s="41">
        <v>5</v>
      </c>
      <c r="BX35" s="41">
        <v>5</v>
      </c>
      <c r="BY35" s="41">
        <v>1</v>
      </c>
      <c r="BZ35" s="41">
        <v>2</v>
      </c>
      <c r="CA35" s="41">
        <v>5</v>
      </c>
      <c r="CB35" s="41">
        <v>1</v>
      </c>
      <c r="CC35" s="41">
        <v>3</v>
      </c>
      <c r="CD35" s="41">
        <v>2</v>
      </c>
      <c r="CE35" s="41">
        <v>4</v>
      </c>
      <c r="CF35" s="41">
        <v>5</v>
      </c>
      <c r="CG35" s="41">
        <v>5</v>
      </c>
      <c r="CH35" s="41">
        <v>5</v>
      </c>
      <c r="CI35" s="41">
        <v>4</v>
      </c>
      <c r="CJ35" s="41">
        <v>5</v>
      </c>
      <c r="CK35" s="41">
        <v>2</v>
      </c>
      <c r="CL35" s="41">
        <v>5</v>
      </c>
      <c r="CM35" s="41">
        <v>5</v>
      </c>
      <c r="CN35" s="41">
        <v>4</v>
      </c>
      <c r="CO35" s="41">
        <v>4</v>
      </c>
      <c r="CP35" s="41">
        <v>4</v>
      </c>
      <c r="CQ35" s="41">
        <v>1</v>
      </c>
      <c r="CR35" s="41">
        <v>2</v>
      </c>
      <c r="CS35" s="41">
        <v>4</v>
      </c>
      <c r="CT35" s="41">
        <v>5</v>
      </c>
      <c r="CU35" s="41">
        <v>4</v>
      </c>
      <c r="CV35" s="41">
        <v>5</v>
      </c>
      <c r="CW35" s="41">
        <v>5</v>
      </c>
      <c r="CX35" s="41">
        <v>3</v>
      </c>
      <c r="CY35" s="41">
        <v>3</v>
      </c>
      <c r="CZ35" s="41">
        <v>5</v>
      </c>
      <c r="DA35" s="41">
        <v>3</v>
      </c>
      <c r="DB35" s="41">
        <v>1</v>
      </c>
      <c r="DC35" s="41">
        <v>1</v>
      </c>
      <c r="DD35" s="41">
        <v>1</v>
      </c>
      <c r="DE35" s="41">
        <v>4</v>
      </c>
      <c r="DF35" s="41">
        <v>5</v>
      </c>
      <c r="DG35" s="41">
        <v>2</v>
      </c>
      <c r="DH35" s="41">
        <v>1</v>
      </c>
      <c r="DI35" s="41">
        <v>4</v>
      </c>
      <c r="DJ35" s="41">
        <v>5</v>
      </c>
      <c r="DK35" s="41">
        <v>2</v>
      </c>
      <c r="DL35" s="41">
        <v>5</v>
      </c>
      <c r="DM35" s="41">
        <v>3</v>
      </c>
      <c r="DN35" s="41">
        <v>2</v>
      </c>
      <c r="DO35" s="41">
        <v>5</v>
      </c>
      <c r="DP35" s="41">
        <v>4</v>
      </c>
      <c r="DQ35" s="41">
        <v>4</v>
      </c>
      <c r="DR35" s="41">
        <v>5</v>
      </c>
      <c r="DS35" s="41">
        <v>4</v>
      </c>
      <c r="DT35" s="41">
        <v>4</v>
      </c>
      <c r="DU35" s="41">
        <v>5</v>
      </c>
      <c r="DV35" s="41">
        <v>3</v>
      </c>
      <c r="DW35" s="41">
        <v>2</v>
      </c>
      <c r="DX35" s="41">
        <v>5</v>
      </c>
      <c r="DY35" s="41">
        <v>3</v>
      </c>
      <c r="DZ35" s="41">
        <v>5</v>
      </c>
      <c r="EA35" s="41">
        <v>4</v>
      </c>
      <c r="EB35" s="41">
        <v>3</v>
      </c>
      <c r="EC35" s="41">
        <v>4</v>
      </c>
      <c r="ED35" s="41">
        <v>5</v>
      </c>
      <c r="EE35" s="41">
        <v>4</v>
      </c>
      <c r="EF35" s="41">
        <v>2</v>
      </c>
      <c r="EG35" s="41">
        <v>4</v>
      </c>
      <c r="EH35" s="41">
        <v>4</v>
      </c>
      <c r="EI35" s="41">
        <v>5</v>
      </c>
      <c r="EJ35" s="41">
        <v>5</v>
      </c>
      <c r="EK35" s="41">
        <v>5</v>
      </c>
      <c r="EL35" s="41">
        <v>3</v>
      </c>
      <c r="EM35" s="41">
        <v>4</v>
      </c>
      <c r="EN35" s="41">
        <v>5</v>
      </c>
      <c r="EO35" s="41">
        <v>1</v>
      </c>
      <c r="EP35" s="41">
        <v>5</v>
      </c>
      <c r="EQ35" s="41">
        <v>1</v>
      </c>
      <c r="ER35" s="41">
        <v>4</v>
      </c>
      <c r="ES35" s="41">
        <v>1</v>
      </c>
      <c r="ET35" s="41">
        <v>2</v>
      </c>
      <c r="EU35" s="41">
        <v>5</v>
      </c>
      <c r="EV35" s="41">
        <v>3</v>
      </c>
      <c r="EW35" s="41">
        <v>4</v>
      </c>
      <c r="EX35" s="41">
        <v>2</v>
      </c>
      <c r="EY35" s="41">
        <v>4</v>
      </c>
      <c r="EZ35" s="41">
        <v>4</v>
      </c>
      <c r="FA35" s="41">
        <v>4</v>
      </c>
      <c r="FB35" s="41">
        <v>2</v>
      </c>
      <c r="FC35" s="41">
        <v>1</v>
      </c>
      <c r="FD35" s="41">
        <v>1</v>
      </c>
      <c r="FE35" s="41">
        <v>4</v>
      </c>
      <c r="FF35" s="41">
        <v>3</v>
      </c>
      <c r="FG35" s="41">
        <v>5</v>
      </c>
      <c r="FH35" s="41">
        <v>5</v>
      </c>
      <c r="FI35" s="41">
        <v>3</v>
      </c>
      <c r="FJ35" s="41">
        <v>5</v>
      </c>
      <c r="FK35" s="41">
        <v>5</v>
      </c>
      <c r="FL35" s="41">
        <v>5</v>
      </c>
      <c r="FM35" s="41">
        <v>5</v>
      </c>
      <c r="FN35" s="41">
        <v>4</v>
      </c>
      <c r="FO35" s="41">
        <v>3</v>
      </c>
      <c r="FP35" s="41">
        <v>3</v>
      </c>
      <c r="FQ35" s="41">
        <v>4</v>
      </c>
      <c r="FR35" s="41">
        <v>1</v>
      </c>
      <c r="FS35" s="41">
        <v>2</v>
      </c>
      <c r="FT35" s="41">
        <v>4</v>
      </c>
      <c r="FU35" s="41">
        <v>3</v>
      </c>
      <c r="FV35" s="41">
        <v>3</v>
      </c>
      <c r="FW35" s="41">
        <v>2</v>
      </c>
      <c r="FX35" s="41">
        <v>2</v>
      </c>
      <c r="FY35" s="41">
        <v>5</v>
      </c>
      <c r="FZ35" s="41">
        <v>4</v>
      </c>
      <c r="GA35" s="41">
        <v>5</v>
      </c>
      <c r="GB35" s="41">
        <v>4</v>
      </c>
      <c r="GC35" s="41">
        <v>3</v>
      </c>
      <c r="GD35" s="41">
        <v>5</v>
      </c>
      <c r="GE35" s="41">
        <v>2</v>
      </c>
      <c r="GF35" s="41">
        <v>5</v>
      </c>
      <c r="GG35" s="41">
        <v>3</v>
      </c>
      <c r="GH35" s="41">
        <v>2</v>
      </c>
      <c r="GI35" s="30">
        <f t="shared" si="3"/>
        <v>655</v>
      </c>
      <c r="GM35" s="128"/>
    </row>
    <row r="36" spans="1:195" s="21" customFormat="1" ht="12.75" x14ac:dyDescent="0.25">
      <c r="A36" s="40" t="s">
        <v>381</v>
      </c>
      <c r="B36" s="41">
        <v>3</v>
      </c>
      <c r="C36" s="41">
        <v>4</v>
      </c>
      <c r="D36" s="41">
        <v>2</v>
      </c>
      <c r="E36" s="41">
        <v>5</v>
      </c>
      <c r="F36" s="41">
        <v>1</v>
      </c>
      <c r="G36" s="41">
        <v>3</v>
      </c>
      <c r="H36" s="41">
        <v>4</v>
      </c>
      <c r="I36" s="41">
        <v>5</v>
      </c>
      <c r="J36" s="41">
        <v>1</v>
      </c>
      <c r="K36" s="41">
        <v>4</v>
      </c>
      <c r="L36" s="41">
        <v>4</v>
      </c>
      <c r="M36" s="41">
        <v>3</v>
      </c>
      <c r="N36" s="41">
        <v>1</v>
      </c>
      <c r="O36" s="41">
        <v>4</v>
      </c>
      <c r="P36" s="41">
        <v>3</v>
      </c>
      <c r="Q36" s="41">
        <v>5</v>
      </c>
      <c r="R36" s="41">
        <v>4</v>
      </c>
      <c r="S36" s="41">
        <v>1</v>
      </c>
      <c r="T36" s="41">
        <v>2</v>
      </c>
      <c r="U36" s="41">
        <v>5</v>
      </c>
      <c r="V36" s="41">
        <v>5</v>
      </c>
      <c r="W36" s="41">
        <v>3</v>
      </c>
      <c r="X36" s="41">
        <v>4</v>
      </c>
      <c r="Y36" s="41">
        <v>2</v>
      </c>
      <c r="Z36" s="41">
        <v>3</v>
      </c>
      <c r="AA36" s="41">
        <v>2</v>
      </c>
      <c r="AB36" s="41">
        <v>2</v>
      </c>
      <c r="AC36" s="41">
        <v>5</v>
      </c>
      <c r="AD36" s="41">
        <v>2</v>
      </c>
      <c r="AE36" s="41">
        <v>2</v>
      </c>
      <c r="AF36" s="41">
        <v>4</v>
      </c>
      <c r="AG36" s="41">
        <v>5</v>
      </c>
      <c r="AH36" s="41">
        <v>5</v>
      </c>
      <c r="AI36" s="41">
        <v>4</v>
      </c>
      <c r="AJ36" s="41">
        <v>5</v>
      </c>
      <c r="AK36" s="41">
        <v>3</v>
      </c>
      <c r="AL36" s="41">
        <v>4</v>
      </c>
      <c r="AM36" s="41">
        <v>1</v>
      </c>
      <c r="AN36" s="41">
        <v>4</v>
      </c>
      <c r="AO36" s="41">
        <v>2</v>
      </c>
      <c r="AP36" s="41">
        <v>2</v>
      </c>
      <c r="AQ36" s="41">
        <v>5</v>
      </c>
      <c r="AR36" s="41">
        <v>5</v>
      </c>
      <c r="AS36" s="41">
        <v>1</v>
      </c>
      <c r="AT36" s="41">
        <v>4</v>
      </c>
      <c r="AU36" s="41">
        <v>2</v>
      </c>
      <c r="AV36" s="41">
        <v>1</v>
      </c>
      <c r="AW36" s="41">
        <v>3</v>
      </c>
      <c r="AX36" s="41">
        <v>4</v>
      </c>
      <c r="AY36" s="41">
        <v>4</v>
      </c>
      <c r="AZ36" s="41">
        <v>4</v>
      </c>
      <c r="BA36" s="41">
        <v>3</v>
      </c>
      <c r="BB36" s="41">
        <v>3</v>
      </c>
      <c r="BC36" s="41">
        <v>1</v>
      </c>
      <c r="BD36" s="41">
        <v>4</v>
      </c>
      <c r="BE36" s="41">
        <v>4</v>
      </c>
      <c r="BF36" s="41">
        <v>3</v>
      </c>
      <c r="BG36" s="41">
        <v>3</v>
      </c>
      <c r="BH36" s="41">
        <v>4</v>
      </c>
      <c r="BI36" s="41">
        <v>1</v>
      </c>
      <c r="BJ36" s="41">
        <v>3</v>
      </c>
      <c r="BK36" s="41">
        <v>3</v>
      </c>
      <c r="BL36" s="41">
        <v>5</v>
      </c>
      <c r="BM36" s="41">
        <v>3</v>
      </c>
      <c r="BN36" s="41">
        <v>4</v>
      </c>
      <c r="BO36" s="41">
        <v>3</v>
      </c>
      <c r="BP36" s="41">
        <v>5</v>
      </c>
      <c r="BQ36" s="41">
        <v>5</v>
      </c>
      <c r="BR36" s="41">
        <v>5</v>
      </c>
      <c r="BS36" s="41">
        <v>2</v>
      </c>
      <c r="BT36" s="41">
        <v>4</v>
      </c>
      <c r="BU36" s="41">
        <v>5</v>
      </c>
      <c r="BV36" s="41">
        <v>5</v>
      </c>
      <c r="BW36" s="41">
        <v>5</v>
      </c>
      <c r="BX36" s="41">
        <v>5</v>
      </c>
      <c r="BY36" s="41">
        <v>1</v>
      </c>
      <c r="BZ36" s="41">
        <v>3</v>
      </c>
      <c r="CA36" s="41">
        <v>5</v>
      </c>
      <c r="CB36" s="41">
        <v>1</v>
      </c>
      <c r="CC36" s="41">
        <v>3</v>
      </c>
      <c r="CD36" s="41">
        <v>2</v>
      </c>
      <c r="CE36" s="41">
        <v>4</v>
      </c>
      <c r="CF36" s="41">
        <v>5</v>
      </c>
      <c r="CG36" s="41">
        <v>5</v>
      </c>
      <c r="CH36" s="41">
        <v>5</v>
      </c>
      <c r="CI36" s="41">
        <v>4</v>
      </c>
      <c r="CJ36" s="41">
        <v>4</v>
      </c>
      <c r="CK36" s="41">
        <v>4</v>
      </c>
      <c r="CL36" s="41">
        <v>5</v>
      </c>
      <c r="CM36" s="41">
        <v>4</v>
      </c>
      <c r="CN36" s="41">
        <v>3</v>
      </c>
      <c r="CO36" s="41">
        <v>4</v>
      </c>
      <c r="CP36" s="41">
        <v>4</v>
      </c>
      <c r="CQ36" s="41">
        <v>1</v>
      </c>
      <c r="CR36" s="41">
        <v>4</v>
      </c>
      <c r="CS36" s="41">
        <v>4</v>
      </c>
      <c r="CT36" s="41">
        <v>5</v>
      </c>
      <c r="CU36" s="41">
        <v>4</v>
      </c>
      <c r="CV36" s="41">
        <v>5</v>
      </c>
      <c r="CW36" s="41">
        <v>5</v>
      </c>
      <c r="CX36" s="41">
        <v>3</v>
      </c>
      <c r="CY36" s="41">
        <v>3</v>
      </c>
      <c r="CZ36" s="41">
        <v>5</v>
      </c>
      <c r="DA36" s="41">
        <v>3</v>
      </c>
      <c r="DB36" s="41">
        <v>1</v>
      </c>
      <c r="DC36" s="41">
        <v>1</v>
      </c>
      <c r="DD36" s="41">
        <v>1</v>
      </c>
      <c r="DE36" s="41">
        <v>4</v>
      </c>
      <c r="DF36" s="41">
        <v>5</v>
      </c>
      <c r="DG36" s="41">
        <v>2</v>
      </c>
      <c r="DH36" s="41">
        <v>2</v>
      </c>
      <c r="DI36" s="41">
        <v>2</v>
      </c>
      <c r="DJ36" s="41">
        <v>5</v>
      </c>
      <c r="DK36" s="41">
        <v>5</v>
      </c>
      <c r="DL36" s="41">
        <v>5</v>
      </c>
      <c r="DM36" s="41">
        <v>2</v>
      </c>
      <c r="DN36" s="41">
        <v>3</v>
      </c>
      <c r="DO36" s="41">
        <v>3</v>
      </c>
      <c r="DP36" s="41">
        <v>4</v>
      </c>
      <c r="DQ36" s="41">
        <v>4</v>
      </c>
      <c r="DR36" s="41">
        <v>5</v>
      </c>
      <c r="DS36" s="41">
        <v>4</v>
      </c>
      <c r="DT36" s="41">
        <v>4</v>
      </c>
      <c r="DU36" s="41">
        <v>5</v>
      </c>
      <c r="DV36" s="41">
        <v>2</v>
      </c>
      <c r="DW36" s="41">
        <v>2</v>
      </c>
      <c r="DX36" s="41">
        <v>4</v>
      </c>
      <c r="DY36" s="41">
        <v>5</v>
      </c>
      <c r="DZ36" s="41">
        <v>4</v>
      </c>
      <c r="EA36" s="41">
        <v>4</v>
      </c>
      <c r="EB36" s="41">
        <v>3</v>
      </c>
      <c r="EC36" s="41">
        <v>5</v>
      </c>
      <c r="ED36" s="41">
        <v>5</v>
      </c>
      <c r="EE36" s="41">
        <v>4</v>
      </c>
      <c r="EF36" s="41">
        <v>2</v>
      </c>
      <c r="EG36" s="41">
        <v>4</v>
      </c>
      <c r="EH36" s="41">
        <v>2</v>
      </c>
      <c r="EI36" s="41">
        <v>5</v>
      </c>
      <c r="EJ36" s="41">
        <v>5</v>
      </c>
      <c r="EK36" s="41">
        <v>5</v>
      </c>
      <c r="EL36" s="41">
        <v>3</v>
      </c>
      <c r="EM36" s="41">
        <v>5</v>
      </c>
      <c r="EN36" s="41">
        <v>5</v>
      </c>
      <c r="EO36" s="41">
        <v>2</v>
      </c>
      <c r="EP36" s="41">
        <v>3</v>
      </c>
      <c r="EQ36" s="41">
        <v>2</v>
      </c>
      <c r="ER36" s="41">
        <v>3</v>
      </c>
      <c r="ES36" s="41">
        <v>1</v>
      </c>
      <c r="ET36" s="41">
        <v>2</v>
      </c>
      <c r="EU36" s="41">
        <v>5</v>
      </c>
      <c r="EV36" s="41">
        <v>3</v>
      </c>
      <c r="EW36" s="41">
        <v>4</v>
      </c>
      <c r="EX36" s="41">
        <v>2</v>
      </c>
      <c r="EY36" s="41">
        <v>2</v>
      </c>
      <c r="EZ36" s="41">
        <v>4</v>
      </c>
      <c r="FA36" s="41">
        <v>4</v>
      </c>
      <c r="FB36" s="41">
        <v>2</v>
      </c>
      <c r="FC36" s="41">
        <v>1</v>
      </c>
      <c r="FD36" s="41">
        <v>1</v>
      </c>
      <c r="FE36" s="41">
        <v>3</v>
      </c>
      <c r="FF36" s="41">
        <v>4</v>
      </c>
      <c r="FG36" s="41">
        <v>5</v>
      </c>
      <c r="FH36" s="41">
        <v>5</v>
      </c>
      <c r="FI36" s="41">
        <v>3</v>
      </c>
      <c r="FJ36" s="41">
        <v>5</v>
      </c>
      <c r="FK36" s="41">
        <v>5</v>
      </c>
      <c r="FL36" s="41">
        <v>5</v>
      </c>
      <c r="FM36" s="41">
        <v>5</v>
      </c>
      <c r="FN36" s="41">
        <v>4</v>
      </c>
      <c r="FO36" s="41">
        <v>3</v>
      </c>
      <c r="FP36" s="41">
        <v>3</v>
      </c>
      <c r="FQ36" s="41">
        <v>5</v>
      </c>
      <c r="FR36" s="41">
        <v>1</v>
      </c>
      <c r="FS36" s="41">
        <v>3</v>
      </c>
      <c r="FT36" s="41">
        <v>4</v>
      </c>
      <c r="FU36" s="41">
        <v>4</v>
      </c>
      <c r="FV36" s="41">
        <v>3</v>
      </c>
      <c r="FW36" s="41">
        <v>2</v>
      </c>
      <c r="FX36" s="41">
        <v>3</v>
      </c>
      <c r="FY36" s="41">
        <v>4</v>
      </c>
      <c r="FZ36" s="41">
        <v>4</v>
      </c>
      <c r="GA36" s="41">
        <v>4</v>
      </c>
      <c r="GB36" s="41">
        <v>4</v>
      </c>
      <c r="GC36" s="41">
        <v>4</v>
      </c>
      <c r="GD36" s="41">
        <v>4</v>
      </c>
      <c r="GE36" s="41">
        <v>4</v>
      </c>
      <c r="GF36" s="41">
        <v>5</v>
      </c>
      <c r="GG36" s="41">
        <v>3</v>
      </c>
      <c r="GH36" s="41">
        <v>2</v>
      </c>
      <c r="GI36" s="30">
        <f t="shared" si="3"/>
        <v>657</v>
      </c>
      <c r="GM36" s="128"/>
    </row>
    <row r="37" spans="1:195" s="21" customFormat="1" ht="11.25" x14ac:dyDescent="0.25">
      <c r="A37" s="129" t="s">
        <v>403</v>
      </c>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30"/>
      <c r="CB37" s="130"/>
      <c r="CC37" s="130"/>
      <c r="CD37" s="130"/>
      <c r="CE37" s="130"/>
      <c r="CF37" s="130"/>
      <c r="CG37" s="130"/>
      <c r="CH37" s="130"/>
      <c r="CI37" s="130"/>
      <c r="CJ37" s="130"/>
      <c r="CK37" s="130"/>
      <c r="CL37" s="130"/>
      <c r="CM37" s="130"/>
      <c r="CN37" s="130"/>
      <c r="CO37" s="130"/>
      <c r="CP37" s="130"/>
      <c r="CQ37" s="130"/>
      <c r="CR37" s="130"/>
      <c r="CS37" s="130"/>
      <c r="CT37" s="130"/>
      <c r="CU37" s="130"/>
      <c r="CV37" s="130"/>
      <c r="CW37" s="130"/>
      <c r="CX37" s="130"/>
      <c r="CY37" s="130"/>
      <c r="CZ37" s="130"/>
      <c r="DA37" s="130"/>
      <c r="DB37" s="130"/>
      <c r="DC37" s="130"/>
      <c r="DD37" s="130"/>
      <c r="DE37" s="130"/>
      <c r="DF37" s="130"/>
      <c r="DG37" s="130"/>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M37" s="128"/>
    </row>
    <row r="38" spans="1:195" s="21" customFormat="1" ht="12.75" x14ac:dyDescent="0.25">
      <c r="A38" s="42" t="s">
        <v>404</v>
      </c>
      <c r="B38" s="43">
        <v>4</v>
      </c>
      <c r="C38" s="43">
        <v>2</v>
      </c>
      <c r="D38" s="43">
        <v>4</v>
      </c>
      <c r="E38" s="43">
        <v>4</v>
      </c>
      <c r="F38" s="43">
        <v>1</v>
      </c>
      <c r="G38" s="43">
        <v>3</v>
      </c>
      <c r="H38" s="43">
        <v>4</v>
      </c>
      <c r="I38" s="43">
        <v>5</v>
      </c>
      <c r="J38" s="43">
        <v>3</v>
      </c>
      <c r="K38" s="43">
        <v>2</v>
      </c>
      <c r="L38" s="43">
        <v>5</v>
      </c>
      <c r="M38" s="43">
        <v>4</v>
      </c>
      <c r="N38" s="43">
        <v>1</v>
      </c>
      <c r="O38" s="43">
        <v>4</v>
      </c>
      <c r="P38" s="43">
        <v>4</v>
      </c>
      <c r="Q38" s="43">
        <v>5</v>
      </c>
      <c r="R38" s="43">
        <v>5</v>
      </c>
      <c r="S38" s="43">
        <v>5</v>
      </c>
      <c r="T38" s="43">
        <v>2</v>
      </c>
      <c r="U38" s="43">
        <v>5</v>
      </c>
      <c r="V38" s="43">
        <v>5</v>
      </c>
      <c r="W38" s="43">
        <v>4</v>
      </c>
      <c r="X38" s="43">
        <v>5</v>
      </c>
      <c r="Y38" s="43">
        <v>2</v>
      </c>
      <c r="Z38" s="43">
        <v>3</v>
      </c>
      <c r="AA38" s="43">
        <v>2</v>
      </c>
      <c r="AB38" s="43">
        <v>3</v>
      </c>
      <c r="AC38" s="43">
        <v>5</v>
      </c>
      <c r="AD38" s="43">
        <v>4</v>
      </c>
      <c r="AE38" s="43">
        <v>3</v>
      </c>
      <c r="AF38" s="43">
        <v>4</v>
      </c>
      <c r="AG38" s="43">
        <v>5</v>
      </c>
      <c r="AH38" s="43">
        <v>5</v>
      </c>
      <c r="AI38" s="43">
        <v>4</v>
      </c>
      <c r="AJ38" s="43">
        <v>5</v>
      </c>
      <c r="AK38" s="43">
        <v>4</v>
      </c>
      <c r="AL38" s="43">
        <v>4</v>
      </c>
      <c r="AM38" s="43">
        <v>4</v>
      </c>
      <c r="AN38" s="43">
        <v>4</v>
      </c>
      <c r="AO38" s="43">
        <v>2</v>
      </c>
      <c r="AP38" s="43">
        <v>2</v>
      </c>
      <c r="AQ38" s="43">
        <v>5</v>
      </c>
      <c r="AR38" s="43">
        <v>5</v>
      </c>
      <c r="AS38" s="43">
        <v>2</v>
      </c>
      <c r="AT38" s="43">
        <v>2</v>
      </c>
      <c r="AU38" s="43">
        <v>2</v>
      </c>
      <c r="AV38" s="43">
        <v>2</v>
      </c>
      <c r="AW38" s="43">
        <v>2</v>
      </c>
      <c r="AX38" s="43">
        <v>5</v>
      </c>
      <c r="AY38" s="43">
        <v>3</v>
      </c>
      <c r="AZ38" s="43">
        <v>5</v>
      </c>
      <c r="BA38" s="43">
        <v>3</v>
      </c>
      <c r="BB38" s="43">
        <v>3</v>
      </c>
      <c r="BC38" s="43">
        <v>5</v>
      </c>
      <c r="BD38" s="43">
        <v>4</v>
      </c>
      <c r="BE38" s="43">
        <v>5</v>
      </c>
      <c r="BF38" s="43">
        <v>3</v>
      </c>
      <c r="BG38" s="43">
        <v>3</v>
      </c>
      <c r="BH38" s="43">
        <v>5</v>
      </c>
      <c r="BI38" s="43">
        <v>1</v>
      </c>
      <c r="BJ38" s="43">
        <v>4</v>
      </c>
      <c r="BK38" s="43">
        <v>4</v>
      </c>
      <c r="BL38" s="43">
        <v>4</v>
      </c>
      <c r="BM38" s="43">
        <v>4</v>
      </c>
      <c r="BN38" s="43">
        <v>5</v>
      </c>
      <c r="BO38" s="43">
        <v>5</v>
      </c>
      <c r="BP38" s="43">
        <v>4</v>
      </c>
      <c r="BQ38" s="43">
        <v>5</v>
      </c>
      <c r="BR38" s="43">
        <v>5</v>
      </c>
      <c r="BS38" s="43">
        <v>4</v>
      </c>
      <c r="BT38" s="43">
        <v>5</v>
      </c>
      <c r="BU38" s="43">
        <v>5</v>
      </c>
      <c r="BV38" s="43">
        <v>5</v>
      </c>
      <c r="BW38" s="43">
        <v>5</v>
      </c>
      <c r="BX38" s="43">
        <v>5</v>
      </c>
      <c r="BY38" s="43">
        <v>1</v>
      </c>
      <c r="BZ38" s="43">
        <v>4</v>
      </c>
      <c r="CA38" s="43">
        <v>5</v>
      </c>
      <c r="CB38" s="43">
        <v>4</v>
      </c>
      <c r="CC38" s="43">
        <v>4</v>
      </c>
      <c r="CD38" s="43">
        <v>4</v>
      </c>
      <c r="CE38" s="43">
        <v>4</v>
      </c>
      <c r="CF38" s="43">
        <v>5</v>
      </c>
      <c r="CG38" s="43">
        <v>5</v>
      </c>
      <c r="CH38" s="43">
        <v>5</v>
      </c>
      <c r="CI38" s="43">
        <v>3</v>
      </c>
      <c r="CJ38" s="43">
        <v>3</v>
      </c>
      <c r="CK38" s="43">
        <v>5</v>
      </c>
      <c r="CL38" s="43">
        <v>5</v>
      </c>
      <c r="CM38" s="43">
        <v>5</v>
      </c>
      <c r="CN38" s="43">
        <v>2</v>
      </c>
      <c r="CO38" s="43">
        <v>3</v>
      </c>
      <c r="CP38" s="43">
        <v>3</v>
      </c>
      <c r="CQ38" s="43">
        <v>2</v>
      </c>
      <c r="CR38" s="43">
        <v>4</v>
      </c>
      <c r="CS38" s="43">
        <v>4</v>
      </c>
      <c r="CT38" s="43">
        <v>5</v>
      </c>
      <c r="CU38" s="43">
        <v>5</v>
      </c>
      <c r="CV38" s="43">
        <v>4</v>
      </c>
      <c r="CW38" s="43">
        <v>4</v>
      </c>
      <c r="CX38" s="43">
        <v>4</v>
      </c>
      <c r="CY38" s="43">
        <v>4</v>
      </c>
      <c r="CZ38" s="43">
        <v>5</v>
      </c>
      <c r="DA38" s="43">
        <v>3</v>
      </c>
      <c r="DB38" s="43">
        <v>3</v>
      </c>
      <c r="DC38" s="43">
        <v>3</v>
      </c>
      <c r="DD38" s="43">
        <v>2</v>
      </c>
      <c r="DE38" s="43">
        <v>5</v>
      </c>
      <c r="DF38" s="43">
        <v>5</v>
      </c>
      <c r="DG38" s="43">
        <v>3</v>
      </c>
      <c r="DH38" s="43">
        <v>2</v>
      </c>
      <c r="DI38" s="43">
        <v>4</v>
      </c>
      <c r="DJ38" s="43">
        <v>5</v>
      </c>
      <c r="DK38" s="43">
        <v>3</v>
      </c>
      <c r="DL38" s="43">
        <v>3</v>
      </c>
      <c r="DM38" s="43">
        <v>4</v>
      </c>
      <c r="DN38" s="43">
        <v>3</v>
      </c>
      <c r="DO38" s="43">
        <v>5</v>
      </c>
      <c r="DP38" s="43">
        <v>4</v>
      </c>
      <c r="DQ38" s="43">
        <v>4</v>
      </c>
      <c r="DR38" s="43">
        <v>4</v>
      </c>
      <c r="DS38" s="43">
        <v>4</v>
      </c>
      <c r="DT38" s="43">
        <v>4</v>
      </c>
      <c r="DU38" s="43">
        <v>5</v>
      </c>
      <c r="DV38" s="43">
        <v>3</v>
      </c>
      <c r="DW38" s="43">
        <v>3</v>
      </c>
      <c r="DX38" s="43">
        <v>4</v>
      </c>
      <c r="DY38" s="43">
        <v>5</v>
      </c>
      <c r="DZ38" s="43">
        <v>4</v>
      </c>
      <c r="EA38" s="43">
        <v>4</v>
      </c>
      <c r="EB38" s="43">
        <v>4</v>
      </c>
      <c r="EC38" s="43">
        <v>4</v>
      </c>
      <c r="ED38" s="43">
        <v>5</v>
      </c>
      <c r="EE38" s="43">
        <v>5</v>
      </c>
      <c r="EF38" s="43">
        <v>3</v>
      </c>
      <c r="EG38" s="43">
        <v>5</v>
      </c>
      <c r="EH38" s="43">
        <v>3</v>
      </c>
      <c r="EI38" s="43">
        <v>5</v>
      </c>
      <c r="EJ38" s="43">
        <v>3</v>
      </c>
      <c r="EK38" s="43">
        <v>5</v>
      </c>
      <c r="EL38" s="43">
        <v>3</v>
      </c>
      <c r="EM38" s="43">
        <v>5</v>
      </c>
      <c r="EN38" s="43">
        <v>5</v>
      </c>
      <c r="EO38" s="43">
        <v>3</v>
      </c>
      <c r="EP38" s="43">
        <v>3</v>
      </c>
      <c r="EQ38" s="43">
        <v>4</v>
      </c>
      <c r="ER38" s="43">
        <v>4</v>
      </c>
      <c r="ES38" s="43">
        <v>5</v>
      </c>
      <c r="ET38" s="43">
        <v>3</v>
      </c>
      <c r="EU38" s="43">
        <v>5</v>
      </c>
      <c r="EV38" s="43">
        <v>4</v>
      </c>
      <c r="EW38" s="43">
        <v>4</v>
      </c>
      <c r="EX38" s="43">
        <v>3</v>
      </c>
      <c r="EY38" s="43">
        <v>5</v>
      </c>
      <c r="EZ38" s="43">
        <v>5</v>
      </c>
      <c r="FA38" s="43">
        <v>4</v>
      </c>
      <c r="FB38" s="43">
        <v>5</v>
      </c>
      <c r="FC38" s="43">
        <v>3</v>
      </c>
      <c r="FD38" s="43">
        <v>3</v>
      </c>
      <c r="FE38" s="43">
        <v>4</v>
      </c>
      <c r="FF38" s="43">
        <v>3</v>
      </c>
      <c r="FG38" s="43">
        <v>5</v>
      </c>
      <c r="FH38" s="43">
        <v>5</v>
      </c>
      <c r="FI38" s="43">
        <v>4</v>
      </c>
      <c r="FJ38" s="43">
        <v>5</v>
      </c>
      <c r="FK38" s="43">
        <v>4</v>
      </c>
      <c r="FL38" s="43">
        <v>5</v>
      </c>
      <c r="FM38" s="43">
        <v>5</v>
      </c>
      <c r="FN38" s="43">
        <v>4</v>
      </c>
      <c r="FO38" s="43">
        <v>4</v>
      </c>
      <c r="FP38" s="43">
        <v>4</v>
      </c>
      <c r="FQ38" s="43">
        <v>4</v>
      </c>
      <c r="FR38" s="43">
        <v>2</v>
      </c>
      <c r="FS38" s="43">
        <v>3</v>
      </c>
      <c r="FT38" s="43">
        <v>3</v>
      </c>
      <c r="FU38" s="43">
        <v>3</v>
      </c>
      <c r="FV38" s="43">
        <v>3</v>
      </c>
      <c r="FW38" s="43">
        <v>3</v>
      </c>
      <c r="FX38" s="43">
        <v>3</v>
      </c>
      <c r="FY38" s="43">
        <v>4</v>
      </c>
      <c r="FZ38" s="43">
        <v>3</v>
      </c>
      <c r="GA38" s="43">
        <v>4</v>
      </c>
      <c r="GB38" s="43">
        <v>5</v>
      </c>
      <c r="GC38" s="43">
        <v>4</v>
      </c>
      <c r="GD38" s="43">
        <v>5</v>
      </c>
      <c r="GE38" s="43">
        <v>3</v>
      </c>
      <c r="GF38" s="43">
        <v>5</v>
      </c>
      <c r="GG38" s="43">
        <v>2</v>
      </c>
      <c r="GH38" s="43">
        <v>2</v>
      </c>
      <c r="GI38" s="30">
        <f>SUM(B38:GH38)</f>
        <v>728</v>
      </c>
      <c r="GM38" s="128"/>
    </row>
    <row r="39" spans="1:195" s="21" customFormat="1" ht="12.75" x14ac:dyDescent="0.25">
      <c r="A39" s="42" t="s">
        <v>405</v>
      </c>
      <c r="B39" s="43">
        <v>3</v>
      </c>
      <c r="C39" s="43">
        <v>4</v>
      </c>
      <c r="D39" s="43">
        <v>3</v>
      </c>
      <c r="E39" s="43">
        <v>5</v>
      </c>
      <c r="F39" s="43">
        <v>1</v>
      </c>
      <c r="G39" s="43">
        <v>3</v>
      </c>
      <c r="H39" s="43">
        <v>4</v>
      </c>
      <c r="I39" s="43">
        <v>5</v>
      </c>
      <c r="J39" s="43">
        <v>3</v>
      </c>
      <c r="K39" s="43">
        <v>5</v>
      </c>
      <c r="L39" s="43">
        <v>4</v>
      </c>
      <c r="M39" s="43">
        <v>4</v>
      </c>
      <c r="N39" s="43">
        <v>2</v>
      </c>
      <c r="O39" s="43">
        <v>4</v>
      </c>
      <c r="P39" s="43">
        <v>4</v>
      </c>
      <c r="Q39" s="43">
        <v>5</v>
      </c>
      <c r="R39" s="43">
        <v>5</v>
      </c>
      <c r="S39" s="43">
        <v>4</v>
      </c>
      <c r="T39" s="43">
        <v>3</v>
      </c>
      <c r="U39" s="43">
        <v>5</v>
      </c>
      <c r="V39" s="43">
        <v>5</v>
      </c>
      <c r="W39" s="43">
        <v>4</v>
      </c>
      <c r="X39" s="43">
        <v>5</v>
      </c>
      <c r="Y39" s="43">
        <v>3</v>
      </c>
      <c r="Z39" s="43">
        <v>3</v>
      </c>
      <c r="AA39" s="43">
        <v>1</v>
      </c>
      <c r="AB39" s="43">
        <v>5</v>
      </c>
      <c r="AC39" s="43">
        <v>4</v>
      </c>
      <c r="AD39" s="43">
        <v>4</v>
      </c>
      <c r="AE39" s="43">
        <v>3</v>
      </c>
      <c r="AF39" s="43">
        <v>5</v>
      </c>
      <c r="AG39" s="43">
        <v>5</v>
      </c>
      <c r="AH39" s="43">
        <v>5</v>
      </c>
      <c r="AI39" s="43">
        <v>5</v>
      </c>
      <c r="AJ39" s="43">
        <v>5</v>
      </c>
      <c r="AK39" s="43">
        <v>5</v>
      </c>
      <c r="AL39" s="43">
        <v>3</v>
      </c>
      <c r="AM39" s="43">
        <v>3</v>
      </c>
      <c r="AN39" s="43">
        <v>4</v>
      </c>
      <c r="AO39" s="43">
        <v>2</v>
      </c>
      <c r="AP39" s="43">
        <v>2</v>
      </c>
      <c r="AQ39" s="43">
        <v>5</v>
      </c>
      <c r="AR39" s="43">
        <v>5</v>
      </c>
      <c r="AS39" s="43">
        <v>2</v>
      </c>
      <c r="AT39" s="43">
        <v>4</v>
      </c>
      <c r="AU39" s="43">
        <v>2</v>
      </c>
      <c r="AV39" s="43">
        <v>3</v>
      </c>
      <c r="AW39" s="43">
        <v>3</v>
      </c>
      <c r="AX39" s="43">
        <v>5</v>
      </c>
      <c r="AY39" s="43">
        <v>5</v>
      </c>
      <c r="AZ39" s="43">
        <v>5</v>
      </c>
      <c r="BA39" s="43">
        <v>3</v>
      </c>
      <c r="BB39" s="43">
        <v>4</v>
      </c>
      <c r="BC39" s="43">
        <v>5</v>
      </c>
      <c r="BD39" s="43">
        <v>4</v>
      </c>
      <c r="BE39" s="43">
        <v>5</v>
      </c>
      <c r="BF39" s="43">
        <v>3</v>
      </c>
      <c r="BG39" s="43">
        <v>3</v>
      </c>
      <c r="BH39" s="43">
        <v>5</v>
      </c>
      <c r="BI39" s="43">
        <v>2</v>
      </c>
      <c r="BJ39" s="43">
        <v>3</v>
      </c>
      <c r="BK39" s="43">
        <v>5</v>
      </c>
      <c r="BL39" s="43">
        <v>4</v>
      </c>
      <c r="BM39" s="43">
        <v>5</v>
      </c>
      <c r="BN39" s="43">
        <v>4</v>
      </c>
      <c r="BO39" s="43">
        <v>4</v>
      </c>
      <c r="BP39" s="43">
        <v>3</v>
      </c>
      <c r="BQ39" s="43">
        <v>5</v>
      </c>
      <c r="BR39" s="43">
        <v>5</v>
      </c>
      <c r="BS39" s="43">
        <v>5</v>
      </c>
      <c r="BT39" s="43">
        <v>5</v>
      </c>
      <c r="BU39" s="43">
        <v>4</v>
      </c>
      <c r="BV39" s="43">
        <v>4</v>
      </c>
      <c r="BW39" s="43">
        <v>5</v>
      </c>
      <c r="BX39" s="43">
        <v>5</v>
      </c>
      <c r="BY39" s="43">
        <v>2</v>
      </c>
      <c r="BZ39" s="43">
        <v>4</v>
      </c>
      <c r="CA39" s="43">
        <v>5</v>
      </c>
      <c r="CB39" s="43">
        <v>4</v>
      </c>
      <c r="CC39" s="43">
        <v>3</v>
      </c>
      <c r="CD39" s="43">
        <v>1</v>
      </c>
      <c r="CE39" s="43">
        <v>3</v>
      </c>
      <c r="CF39" s="43">
        <v>5</v>
      </c>
      <c r="CG39" s="43">
        <v>5</v>
      </c>
      <c r="CH39" s="43">
        <v>5</v>
      </c>
      <c r="CI39" s="43">
        <v>3</v>
      </c>
      <c r="CJ39" s="43">
        <v>5</v>
      </c>
      <c r="CK39" s="43">
        <v>5</v>
      </c>
      <c r="CL39" s="43">
        <v>5</v>
      </c>
      <c r="CM39" s="43">
        <v>5</v>
      </c>
      <c r="CN39" s="43">
        <v>3</v>
      </c>
      <c r="CO39" s="43">
        <v>3</v>
      </c>
      <c r="CP39" s="43">
        <v>4</v>
      </c>
      <c r="CQ39" s="43">
        <v>3</v>
      </c>
      <c r="CR39" s="43">
        <v>3</v>
      </c>
      <c r="CS39" s="43">
        <v>4</v>
      </c>
      <c r="CT39" s="43">
        <v>5</v>
      </c>
      <c r="CU39" s="43">
        <v>4</v>
      </c>
      <c r="CV39" s="43">
        <v>4</v>
      </c>
      <c r="CW39" s="43">
        <v>4</v>
      </c>
      <c r="CX39" s="43">
        <v>3</v>
      </c>
      <c r="CY39" s="43">
        <v>3</v>
      </c>
      <c r="CZ39" s="43">
        <v>5</v>
      </c>
      <c r="DA39" s="43">
        <v>3</v>
      </c>
      <c r="DB39" s="43">
        <v>4</v>
      </c>
      <c r="DC39" s="43">
        <v>4</v>
      </c>
      <c r="DD39" s="43">
        <v>2</v>
      </c>
      <c r="DE39" s="43">
        <v>5</v>
      </c>
      <c r="DF39" s="43">
        <v>5</v>
      </c>
      <c r="DG39" s="43">
        <v>3</v>
      </c>
      <c r="DH39" s="43">
        <v>2</v>
      </c>
      <c r="DI39" s="43">
        <v>4</v>
      </c>
      <c r="DJ39" s="43">
        <v>5</v>
      </c>
      <c r="DK39" s="43">
        <v>5</v>
      </c>
      <c r="DL39" s="43">
        <v>4</v>
      </c>
      <c r="DM39" s="43">
        <v>4</v>
      </c>
      <c r="DN39" s="43">
        <v>3</v>
      </c>
      <c r="DO39" s="43">
        <v>5</v>
      </c>
      <c r="DP39" s="43">
        <v>4</v>
      </c>
      <c r="DQ39" s="43">
        <v>4</v>
      </c>
      <c r="DR39" s="43">
        <v>1</v>
      </c>
      <c r="DS39" s="43">
        <v>4</v>
      </c>
      <c r="DT39" s="43">
        <v>4</v>
      </c>
      <c r="DU39" s="43">
        <v>4</v>
      </c>
      <c r="DV39" s="43">
        <v>2</v>
      </c>
      <c r="DW39" s="43">
        <v>2</v>
      </c>
      <c r="DX39" s="43">
        <v>4</v>
      </c>
      <c r="DY39" s="43">
        <v>5</v>
      </c>
      <c r="DZ39" s="43">
        <v>4</v>
      </c>
      <c r="EA39" s="43">
        <v>4</v>
      </c>
      <c r="EB39" s="43">
        <v>4</v>
      </c>
      <c r="EC39" s="43">
        <v>4</v>
      </c>
      <c r="ED39" s="43">
        <v>5</v>
      </c>
      <c r="EE39" s="43">
        <v>4</v>
      </c>
      <c r="EF39" s="43">
        <v>3</v>
      </c>
      <c r="EG39" s="43">
        <v>4</v>
      </c>
      <c r="EH39" s="43">
        <v>3</v>
      </c>
      <c r="EI39" s="43">
        <v>5</v>
      </c>
      <c r="EJ39" s="43">
        <v>4</v>
      </c>
      <c r="EK39" s="43">
        <v>5</v>
      </c>
      <c r="EL39" s="43">
        <v>3</v>
      </c>
      <c r="EM39" s="43">
        <v>4</v>
      </c>
      <c r="EN39" s="43">
        <v>5</v>
      </c>
      <c r="EO39" s="43">
        <v>3</v>
      </c>
      <c r="EP39" s="43">
        <v>3</v>
      </c>
      <c r="EQ39" s="43">
        <v>5</v>
      </c>
      <c r="ER39" s="43">
        <v>5</v>
      </c>
      <c r="ES39" s="43">
        <v>5</v>
      </c>
      <c r="ET39" s="43">
        <v>4</v>
      </c>
      <c r="EU39" s="43">
        <v>5</v>
      </c>
      <c r="EV39" s="43">
        <v>4</v>
      </c>
      <c r="EW39" s="43">
        <v>4</v>
      </c>
      <c r="EX39" s="43">
        <v>2</v>
      </c>
      <c r="EY39" s="43">
        <v>5</v>
      </c>
      <c r="EZ39" s="43">
        <v>3</v>
      </c>
      <c r="FA39" s="43">
        <v>4</v>
      </c>
      <c r="FB39" s="43">
        <v>5</v>
      </c>
      <c r="FC39" s="43">
        <v>4</v>
      </c>
      <c r="FD39" s="43">
        <v>4</v>
      </c>
      <c r="FE39" s="43">
        <v>4</v>
      </c>
      <c r="FF39" s="43">
        <v>4</v>
      </c>
      <c r="FG39" s="43">
        <v>5</v>
      </c>
      <c r="FH39" s="43">
        <v>5</v>
      </c>
      <c r="FI39" s="43">
        <v>4</v>
      </c>
      <c r="FJ39" s="43">
        <v>5</v>
      </c>
      <c r="FK39" s="43">
        <v>4</v>
      </c>
      <c r="FL39" s="43">
        <v>5</v>
      </c>
      <c r="FM39" s="43">
        <v>5</v>
      </c>
      <c r="FN39" s="43">
        <v>5</v>
      </c>
      <c r="FO39" s="43">
        <v>4</v>
      </c>
      <c r="FP39" s="43">
        <v>5</v>
      </c>
      <c r="FQ39" s="43">
        <v>5</v>
      </c>
      <c r="FR39" s="43">
        <v>3</v>
      </c>
      <c r="FS39" s="43">
        <v>2</v>
      </c>
      <c r="FT39" s="43">
        <v>4</v>
      </c>
      <c r="FU39" s="43">
        <v>3</v>
      </c>
      <c r="FV39" s="43">
        <v>3</v>
      </c>
      <c r="FW39" s="43">
        <v>3</v>
      </c>
      <c r="FX39" s="43">
        <v>3</v>
      </c>
      <c r="FY39" s="43">
        <v>5</v>
      </c>
      <c r="FZ39" s="43">
        <v>4</v>
      </c>
      <c r="GA39" s="43">
        <v>4</v>
      </c>
      <c r="GB39" s="43">
        <v>4</v>
      </c>
      <c r="GC39" s="43">
        <v>4</v>
      </c>
      <c r="GD39" s="43">
        <v>5</v>
      </c>
      <c r="GE39" s="43">
        <v>3</v>
      </c>
      <c r="GF39" s="43">
        <v>5</v>
      </c>
      <c r="GG39" s="43">
        <v>2</v>
      </c>
      <c r="GH39" s="43">
        <v>3</v>
      </c>
      <c r="GI39" s="30">
        <f t="shared" ref="GI39:GI45" si="4">SUM(B39:GH39)</f>
        <v>742</v>
      </c>
      <c r="GM39" s="128"/>
    </row>
    <row r="40" spans="1:195" s="21" customFormat="1" ht="12.75" x14ac:dyDescent="0.25">
      <c r="A40" s="42" t="s">
        <v>387</v>
      </c>
      <c r="B40" s="43">
        <v>4</v>
      </c>
      <c r="C40" s="43">
        <v>3</v>
      </c>
      <c r="D40" s="43">
        <v>3</v>
      </c>
      <c r="E40" s="43">
        <v>5</v>
      </c>
      <c r="F40" s="43">
        <v>1</v>
      </c>
      <c r="G40" s="43">
        <v>3</v>
      </c>
      <c r="H40" s="43">
        <v>4</v>
      </c>
      <c r="I40" s="43">
        <v>5</v>
      </c>
      <c r="J40" s="43">
        <v>4</v>
      </c>
      <c r="K40" s="43">
        <v>5</v>
      </c>
      <c r="L40" s="43">
        <v>5</v>
      </c>
      <c r="M40" s="43">
        <v>4</v>
      </c>
      <c r="N40" s="43">
        <v>1</v>
      </c>
      <c r="O40" s="43">
        <v>5</v>
      </c>
      <c r="P40" s="43">
        <v>5</v>
      </c>
      <c r="Q40" s="43">
        <v>5</v>
      </c>
      <c r="R40" s="43">
        <v>5</v>
      </c>
      <c r="S40" s="43">
        <v>5</v>
      </c>
      <c r="T40" s="43">
        <v>4</v>
      </c>
      <c r="U40" s="43">
        <v>5</v>
      </c>
      <c r="V40" s="43">
        <v>5</v>
      </c>
      <c r="W40" s="43">
        <v>3</v>
      </c>
      <c r="X40" s="43">
        <v>4</v>
      </c>
      <c r="Y40" s="43">
        <v>2</v>
      </c>
      <c r="Z40" s="43">
        <v>2</v>
      </c>
      <c r="AA40" s="43">
        <v>4</v>
      </c>
      <c r="AB40" s="43">
        <v>4</v>
      </c>
      <c r="AC40" s="43">
        <v>5</v>
      </c>
      <c r="AD40" s="43">
        <v>3</v>
      </c>
      <c r="AE40" s="43">
        <v>5</v>
      </c>
      <c r="AF40" s="43">
        <v>4</v>
      </c>
      <c r="AG40" s="43">
        <v>5</v>
      </c>
      <c r="AH40" s="43">
        <v>5</v>
      </c>
      <c r="AI40" s="43">
        <v>5</v>
      </c>
      <c r="AJ40" s="43">
        <v>5</v>
      </c>
      <c r="AK40" s="43">
        <v>3</v>
      </c>
      <c r="AL40" s="43">
        <v>3</v>
      </c>
      <c r="AM40" s="43">
        <v>5</v>
      </c>
      <c r="AN40" s="43">
        <v>3</v>
      </c>
      <c r="AO40" s="43">
        <v>3</v>
      </c>
      <c r="AP40" s="43">
        <v>2</v>
      </c>
      <c r="AQ40" s="43">
        <v>5</v>
      </c>
      <c r="AR40" s="43">
        <v>5</v>
      </c>
      <c r="AS40" s="43">
        <v>4</v>
      </c>
      <c r="AT40" s="43">
        <v>4</v>
      </c>
      <c r="AU40" s="43">
        <v>4</v>
      </c>
      <c r="AV40" s="43">
        <v>5</v>
      </c>
      <c r="AW40" s="43">
        <v>4</v>
      </c>
      <c r="AX40" s="43">
        <v>5</v>
      </c>
      <c r="AY40" s="43">
        <v>4</v>
      </c>
      <c r="AZ40" s="43">
        <v>5</v>
      </c>
      <c r="BA40" s="43">
        <v>4</v>
      </c>
      <c r="BB40" s="43">
        <v>4</v>
      </c>
      <c r="BC40" s="43">
        <v>5</v>
      </c>
      <c r="BD40" s="43">
        <v>3</v>
      </c>
      <c r="BE40" s="43">
        <v>5</v>
      </c>
      <c r="BF40" s="43">
        <v>4</v>
      </c>
      <c r="BG40" s="43">
        <v>4</v>
      </c>
      <c r="BH40" s="43">
        <v>5</v>
      </c>
      <c r="BI40" s="43">
        <v>3</v>
      </c>
      <c r="BJ40" s="43">
        <v>2</v>
      </c>
      <c r="BK40" s="43">
        <v>5</v>
      </c>
      <c r="BL40" s="43">
        <v>5</v>
      </c>
      <c r="BM40" s="43">
        <v>5</v>
      </c>
      <c r="BN40" s="43">
        <v>4</v>
      </c>
      <c r="BO40" s="43">
        <v>4</v>
      </c>
      <c r="BP40" s="43">
        <v>3</v>
      </c>
      <c r="BQ40" s="43">
        <v>5</v>
      </c>
      <c r="BR40" s="43">
        <v>5</v>
      </c>
      <c r="BS40" s="43">
        <v>4</v>
      </c>
      <c r="BT40" s="43">
        <v>5</v>
      </c>
      <c r="BU40" s="43">
        <v>4</v>
      </c>
      <c r="BV40" s="43">
        <v>4</v>
      </c>
      <c r="BW40" s="43">
        <v>5</v>
      </c>
      <c r="BX40" s="43">
        <v>5</v>
      </c>
      <c r="BY40" s="43">
        <v>3</v>
      </c>
      <c r="BZ40" s="43">
        <v>4</v>
      </c>
      <c r="CA40" s="43">
        <v>5</v>
      </c>
      <c r="CB40" s="43">
        <v>4</v>
      </c>
      <c r="CC40" s="43">
        <v>3</v>
      </c>
      <c r="CD40" s="43">
        <v>4</v>
      </c>
      <c r="CE40" s="43">
        <v>4</v>
      </c>
      <c r="CF40" s="43">
        <v>5</v>
      </c>
      <c r="CG40" s="43">
        <v>5</v>
      </c>
      <c r="CH40" s="43">
        <v>5</v>
      </c>
      <c r="CI40" s="43">
        <v>3</v>
      </c>
      <c r="CJ40" s="43">
        <v>4</v>
      </c>
      <c r="CK40" s="43">
        <v>5</v>
      </c>
      <c r="CL40" s="43">
        <v>5</v>
      </c>
      <c r="CM40" s="43">
        <v>5</v>
      </c>
      <c r="CN40" s="43">
        <v>5</v>
      </c>
      <c r="CO40" s="43">
        <v>4</v>
      </c>
      <c r="CP40" s="43">
        <v>3</v>
      </c>
      <c r="CQ40" s="43">
        <v>3</v>
      </c>
      <c r="CR40" s="43">
        <v>3</v>
      </c>
      <c r="CS40" s="43">
        <v>5</v>
      </c>
      <c r="CT40" s="43">
        <v>5</v>
      </c>
      <c r="CU40" s="43">
        <v>5</v>
      </c>
      <c r="CV40" s="43">
        <v>5</v>
      </c>
      <c r="CW40" s="43">
        <v>5</v>
      </c>
      <c r="CX40" s="43">
        <v>3</v>
      </c>
      <c r="CY40" s="43">
        <v>3</v>
      </c>
      <c r="CZ40" s="43">
        <v>5</v>
      </c>
      <c r="DA40" s="43">
        <v>3</v>
      </c>
      <c r="DB40" s="43">
        <v>3</v>
      </c>
      <c r="DC40" s="43">
        <v>3</v>
      </c>
      <c r="DD40" s="43">
        <v>4</v>
      </c>
      <c r="DE40" s="43">
        <v>5</v>
      </c>
      <c r="DF40" s="43">
        <v>5</v>
      </c>
      <c r="DG40" s="43">
        <v>3</v>
      </c>
      <c r="DH40" s="43">
        <v>3</v>
      </c>
      <c r="DI40" s="43">
        <v>5</v>
      </c>
      <c r="DJ40" s="43">
        <v>5</v>
      </c>
      <c r="DK40" s="43">
        <v>1</v>
      </c>
      <c r="DL40" s="43">
        <v>5</v>
      </c>
      <c r="DM40" s="43">
        <v>5</v>
      </c>
      <c r="DN40" s="43">
        <v>3</v>
      </c>
      <c r="DO40" s="43">
        <v>5</v>
      </c>
      <c r="DP40" s="43">
        <v>4</v>
      </c>
      <c r="DQ40" s="43">
        <v>4</v>
      </c>
      <c r="DR40" s="43">
        <v>5</v>
      </c>
      <c r="DS40" s="43">
        <v>4</v>
      </c>
      <c r="DT40" s="43">
        <v>4</v>
      </c>
      <c r="DU40" s="43">
        <v>5</v>
      </c>
      <c r="DV40" s="43">
        <v>2</v>
      </c>
      <c r="DW40" s="43">
        <v>2</v>
      </c>
      <c r="DX40" s="43">
        <v>4</v>
      </c>
      <c r="DY40" s="43">
        <v>1</v>
      </c>
      <c r="DZ40" s="43">
        <v>5</v>
      </c>
      <c r="EA40" s="43">
        <v>4</v>
      </c>
      <c r="EB40" s="43">
        <v>4</v>
      </c>
      <c r="EC40" s="43">
        <v>5</v>
      </c>
      <c r="ED40" s="43">
        <v>5</v>
      </c>
      <c r="EE40" s="43">
        <v>4</v>
      </c>
      <c r="EF40" s="43">
        <v>3</v>
      </c>
      <c r="EG40" s="43">
        <v>5</v>
      </c>
      <c r="EH40" s="43">
        <v>4</v>
      </c>
      <c r="EI40" s="43">
        <v>5</v>
      </c>
      <c r="EJ40" s="43">
        <v>1</v>
      </c>
      <c r="EK40" s="43">
        <v>5</v>
      </c>
      <c r="EL40" s="43">
        <v>3</v>
      </c>
      <c r="EM40" s="43">
        <v>4</v>
      </c>
      <c r="EN40" s="43">
        <v>5</v>
      </c>
      <c r="EO40" s="43">
        <v>4</v>
      </c>
      <c r="EP40" s="43">
        <v>5</v>
      </c>
      <c r="EQ40" s="43">
        <v>5</v>
      </c>
      <c r="ER40" s="43">
        <v>4</v>
      </c>
      <c r="ES40" s="43">
        <v>5</v>
      </c>
      <c r="ET40" s="43">
        <v>4</v>
      </c>
      <c r="EU40" s="43">
        <v>5</v>
      </c>
      <c r="EV40" s="43">
        <v>4</v>
      </c>
      <c r="EW40" s="43">
        <v>4</v>
      </c>
      <c r="EX40" s="43">
        <v>3</v>
      </c>
      <c r="EY40" s="43">
        <v>3</v>
      </c>
      <c r="EZ40" s="43">
        <v>4</v>
      </c>
      <c r="FA40" s="43">
        <v>4</v>
      </c>
      <c r="FB40" s="43">
        <v>5</v>
      </c>
      <c r="FC40" s="43">
        <v>4</v>
      </c>
      <c r="FD40" s="43">
        <v>5</v>
      </c>
      <c r="FE40" s="43">
        <v>4</v>
      </c>
      <c r="FF40" s="43">
        <v>3</v>
      </c>
      <c r="FG40" s="43">
        <v>5</v>
      </c>
      <c r="FH40" s="43">
        <v>5</v>
      </c>
      <c r="FI40" s="43">
        <v>4</v>
      </c>
      <c r="FJ40" s="43">
        <v>5</v>
      </c>
      <c r="FK40" s="43">
        <v>3</v>
      </c>
      <c r="FL40" s="43">
        <v>5</v>
      </c>
      <c r="FM40" s="43">
        <v>5</v>
      </c>
      <c r="FN40" s="43">
        <v>5</v>
      </c>
      <c r="FO40" s="43">
        <v>4</v>
      </c>
      <c r="FP40" s="43">
        <v>5</v>
      </c>
      <c r="FQ40" s="43">
        <v>5</v>
      </c>
      <c r="FR40" s="43">
        <v>3</v>
      </c>
      <c r="FS40" s="43">
        <v>2</v>
      </c>
      <c r="FT40" s="43">
        <v>5</v>
      </c>
      <c r="FU40" s="43">
        <v>4</v>
      </c>
      <c r="FV40" s="43">
        <v>4</v>
      </c>
      <c r="FW40" s="43">
        <v>3</v>
      </c>
      <c r="FX40" s="43">
        <v>3</v>
      </c>
      <c r="FY40" s="43">
        <v>5</v>
      </c>
      <c r="FZ40" s="43">
        <v>3</v>
      </c>
      <c r="GA40" s="43">
        <v>5</v>
      </c>
      <c r="GB40" s="43">
        <v>4</v>
      </c>
      <c r="GC40" s="43">
        <v>4</v>
      </c>
      <c r="GD40" s="43">
        <v>5</v>
      </c>
      <c r="GE40" s="43">
        <v>4</v>
      </c>
      <c r="GF40" s="43">
        <v>5</v>
      </c>
      <c r="GG40" s="43">
        <v>5</v>
      </c>
      <c r="GH40" s="43">
        <v>1</v>
      </c>
      <c r="GI40" s="30">
        <f t="shared" si="4"/>
        <v>772</v>
      </c>
      <c r="GM40" s="128"/>
    </row>
    <row r="41" spans="1:195" s="21" customFormat="1" ht="12.75" x14ac:dyDescent="0.25">
      <c r="A41" s="42" t="s">
        <v>406</v>
      </c>
      <c r="B41" s="43">
        <v>4</v>
      </c>
      <c r="C41" s="43">
        <v>3</v>
      </c>
      <c r="D41" s="43">
        <v>3</v>
      </c>
      <c r="E41" s="43">
        <v>4</v>
      </c>
      <c r="F41" s="43">
        <v>1</v>
      </c>
      <c r="G41" s="43">
        <v>3</v>
      </c>
      <c r="H41" s="43">
        <v>4</v>
      </c>
      <c r="I41" s="43">
        <v>5</v>
      </c>
      <c r="J41" s="43">
        <v>3</v>
      </c>
      <c r="K41" s="43">
        <v>5</v>
      </c>
      <c r="L41" s="43">
        <v>5</v>
      </c>
      <c r="M41" s="43">
        <v>3</v>
      </c>
      <c r="N41" s="43">
        <v>1</v>
      </c>
      <c r="O41" s="43">
        <v>5</v>
      </c>
      <c r="P41" s="43">
        <v>3</v>
      </c>
      <c r="Q41" s="43">
        <v>5</v>
      </c>
      <c r="R41" s="43">
        <v>5</v>
      </c>
      <c r="S41" s="43">
        <v>4</v>
      </c>
      <c r="T41" s="43">
        <v>4</v>
      </c>
      <c r="U41" s="43">
        <v>5</v>
      </c>
      <c r="V41" s="43">
        <v>5</v>
      </c>
      <c r="W41" s="43">
        <v>3</v>
      </c>
      <c r="X41" s="43">
        <v>4</v>
      </c>
      <c r="Y41" s="43">
        <v>2</v>
      </c>
      <c r="Z41" s="43">
        <v>3</v>
      </c>
      <c r="AA41" s="43">
        <v>2</v>
      </c>
      <c r="AB41" s="43">
        <v>5</v>
      </c>
      <c r="AC41" s="43">
        <v>4</v>
      </c>
      <c r="AD41" s="43">
        <v>3</v>
      </c>
      <c r="AE41" s="43">
        <v>4</v>
      </c>
      <c r="AF41" s="43">
        <v>5</v>
      </c>
      <c r="AG41" s="43">
        <v>5</v>
      </c>
      <c r="AH41" s="43">
        <v>5</v>
      </c>
      <c r="AI41" s="43">
        <v>4</v>
      </c>
      <c r="AJ41" s="43">
        <v>5</v>
      </c>
      <c r="AK41" s="43">
        <v>5</v>
      </c>
      <c r="AL41" s="43">
        <v>3</v>
      </c>
      <c r="AM41" s="43">
        <v>4</v>
      </c>
      <c r="AN41" s="43">
        <v>4</v>
      </c>
      <c r="AO41" s="43">
        <v>2</v>
      </c>
      <c r="AP41" s="43">
        <v>2</v>
      </c>
      <c r="AQ41" s="43">
        <v>5</v>
      </c>
      <c r="AR41" s="43">
        <v>5</v>
      </c>
      <c r="AS41" s="43">
        <v>3</v>
      </c>
      <c r="AT41" s="43">
        <v>4</v>
      </c>
      <c r="AU41" s="43">
        <v>3</v>
      </c>
      <c r="AV41" s="43">
        <v>5</v>
      </c>
      <c r="AW41" s="43">
        <v>3</v>
      </c>
      <c r="AX41" s="43">
        <v>5</v>
      </c>
      <c r="AY41" s="43">
        <v>3</v>
      </c>
      <c r="AZ41" s="43">
        <v>3</v>
      </c>
      <c r="BA41" s="43">
        <v>3</v>
      </c>
      <c r="BB41" s="43">
        <v>4</v>
      </c>
      <c r="BC41" s="43">
        <v>5</v>
      </c>
      <c r="BD41" s="43">
        <v>4</v>
      </c>
      <c r="BE41" s="43">
        <v>5</v>
      </c>
      <c r="BF41" s="43">
        <v>4</v>
      </c>
      <c r="BG41" s="43">
        <v>4</v>
      </c>
      <c r="BH41" s="43">
        <v>5</v>
      </c>
      <c r="BI41" s="43">
        <v>3</v>
      </c>
      <c r="BJ41" s="43">
        <v>3</v>
      </c>
      <c r="BK41" s="43">
        <v>5</v>
      </c>
      <c r="BL41" s="43">
        <v>5</v>
      </c>
      <c r="BM41" s="43">
        <v>5</v>
      </c>
      <c r="BN41" s="43">
        <v>5</v>
      </c>
      <c r="BO41" s="43">
        <v>5</v>
      </c>
      <c r="BP41" s="43">
        <v>4</v>
      </c>
      <c r="BQ41" s="43">
        <v>5</v>
      </c>
      <c r="BR41" s="43">
        <v>5</v>
      </c>
      <c r="BS41" s="43">
        <v>4</v>
      </c>
      <c r="BT41" s="43">
        <v>5</v>
      </c>
      <c r="BU41" s="43">
        <v>4</v>
      </c>
      <c r="BV41" s="43">
        <v>4</v>
      </c>
      <c r="BW41" s="43">
        <v>5</v>
      </c>
      <c r="BX41" s="43">
        <v>5</v>
      </c>
      <c r="BY41" s="43">
        <v>3</v>
      </c>
      <c r="BZ41" s="43">
        <v>3</v>
      </c>
      <c r="CA41" s="43">
        <v>5</v>
      </c>
      <c r="CB41" s="43">
        <v>4</v>
      </c>
      <c r="CC41" s="43">
        <v>3</v>
      </c>
      <c r="CD41" s="43">
        <v>4</v>
      </c>
      <c r="CE41" s="43">
        <v>5</v>
      </c>
      <c r="CF41" s="43">
        <v>5</v>
      </c>
      <c r="CG41" s="43">
        <v>5</v>
      </c>
      <c r="CH41" s="43">
        <v>5</v>
      </c>
      <c r="CI41" s="43">
        <v>3</v>
      </c>
      <c r="CJ41" s="43">
        <v>4</v>
      </c>
      <c r="CK41" s="43">
        <v>5</v>
      </c>
      <c r="CL41" s="43">
        <v>5</v>
      </c>
      <c r="CM41" s="43">
        <v>5</v>
      </c>
      <c r="CN41" s="43">
        <v>3</v>
      </c>
      <c r="CO41" s="43">
        <v>4</v>
      </c>
      <c r="CP41" s="43">
        <v>3</v>
      </c>
      <c r="CQ41" s="43">
        <v>3</v>
      </c>
      <c r="CR41" s="43">
        <v>3</v>
      </c>
      <c r="CS41" s="43">
        <v>4</v>
      </c>
      <c r="CT41" s="43">
        <v>5</v>
      </c>
      <c r="CU41" s="43">
        <v>5</v>
      </c>
      <c r="CV41" s="43">
        <v>5</v>
      </c>
      <c r="CW41" s="43">
        <v>5</v>
      </c>
      <c r="CX41" s="43">
        <v>3</v>
      </c>
      <c r="CY41" s="43">
        <v>3</v>
      </c>
      <c r="CZ41" s="43">
        <v>5</v>
      </c>
      <c r="DA41" s="43">
        <v>3</v>
      </c>
      <c r="DB41" s="43">
        <v>2</v>
      </c>
      <c r="DC41" s="43">
        <v>2</v>
      </c>
      <c r="DD41" s="43">
        <v>2</v>
      </c>
      <c r="DE41" s="43">
        <v>5</v>
      </c>
      <c r="DF41" s="43">
        <v>5</v>
      </c>
      <c r="DG41" s="43">
        <v>4</v>
      </c>
      <c r="DH41" s="43">
        <v>4</v>
      </c>
      <c r="DI41" s="43">
        <v>5</v>
      </c>
      <c r="DJ41" s="43">
        <v>5</v>
      </c>
      <c r="DK41" s="43">
        <v>3</v>
      </c>
      <c r="DL41" s="43">
        <v>4</v>
      </c>
      <c r="DM41" s="43">
        <v>5</v>
      </c>
      <c r="DN41" s="43">
        <v>3</v>
      </c>
      <c r="DO41" s="43">
        <v>5</v>
      </c>
      <c r="DP41" s="43">
        <v>4</v>
      </c>
      <c r="DQ41" s="43">
        <v>4</v>
      </c>
      <c r="DR41" s="43">
        <v>5</v>
      </c>
      <c r="DS41" s="43">
        <v>4</v>
      </c>
      <c r="DT41" s="43">
        <v>4</v>
      </c>
      <c r="DU41" s="43">
        <v>5</v>
      </c>
      <c r="DV41" s="43">
        <v>2</v>
      </c>
      <c r="DW41" s="43">
        <v>3</v>
      </c>
      <c r="DX41" s="43">
        <v>4</v>
      </c>
      <c r="DY41" s="43">
        <v>1</v>
      </c>
      <c r="DZ41" s="43">
        <v>4</v>
      </c>
      <c r="EA41" s="43">
        <v>4</v>
      </c>
      <c r="EB41" s="43">
        <v>5</v>
      </c>
      <c r="EC41" s="43">
        <v>3</v>
      </c>
      <c r="ED41" s="43">
        <v>5</v>
      </c>
      <c r="EE41" s="43">
        <v>3</v>
      </c>
      <c r="EF41" s="43">
        <v>3</v>
      </c>
      <c r="EG41" s="43">
        <v>5</v>
      </c>
      <c r="EH41" s="43">
        <v>4</v>
      </c>
      <c r="EI41" s="43">
        <v>4</v>
      </c>
      <c r="EJ41" s="43">
        <v>4</v>
      </c>
      <c r="EK41" s="43">
        <v>5</v>
      </c>
      <c r="EL41" s="43">
        <v>3</v>
      </c>
      <c r="EM41" s="43">
        <v>4</v>
      </c>
      <c r="EN41" s="43">
        <v>5</v>
      </c>
      <c r="EO41" s="43">
        <v>4</v>
      </c>
      <c r="EP41" s="43">
        <v>3</v>
      </c>
      <c r="EQ41" s="43">
        <v>5</v>
      </c>
      <c r="ER41" s="43">
        <v>4</v>
      </c>
      <c r="ES41" s="43">
        <v>5</v>
      </c>
      <c r="ET41" s="43">
        <v>4</v>
      </c>
      <c r="EU41" s="43">
        <v>5</v>
      </c>
      <c r="EV41" s="43">
        <v>3</v>
      </c>
      <c r="EW41" s="43">
        <v>4</v>
      </c>
      <c r="EX41" s="43">
        <v>2</v>
      </c>
      <c r="EY41" s="43">
        <v>5</v>
      </c>
      <c r="EZ41" s="43">
        <v>4</v>
      </c>
      <c r="FA41" s="43">
        <v>3</v>
      </c>
      <c r="FB41" s="43">
        <v>5</v>
      </c>
      <c r="FC41" s="43">
        <v>4</v>
      </c>
      <c r="FD41" s="43">
        <v>4</v>
      </c>
      <c r="FE41" s="43">
        <v>4</v>
      </c>
      <c r="FF41" s="43">
        <v>4</v>
      </c>
      <c r="FG41" s="43">
        <v>5</v>
      </c>
      <c r="FH41" s="43">
        <v>5</v>
      </c>
      <c r="FI41" s="43">
        <v>4</v>
      </c>
      <c r="FJ41" s="43">
        <v>5</v>
      </c>
      <c r="FK41" s="43">
        <v>4</v>
      </c>
      <c r="FL41" s="43">
        <v>5</v>
      </c>
      <c r="FM41" s="43">
        <v>5</v>
      </c>
      <c r="FN41" s="43">
        <v>5</v>
      </c>
      <c r="FO41" s="43">
        <v>4</v>
      </c>
      <c r="FP41" s="43">
        <v>4</v>
      </c>
      <c r="FQ41" s="43">
        <v>5</v>
      </c>
      <c r="FR41" s="43">
        <v>3</v>
      </c>
      <c r="FS41" s="43">
        <v>3</v>
      </c>
      <c r="FT41" s="43">
        <v>4</v>
      </c>
      <c r="FU41" s="43">
        <v>3</v>
      </c>
      <c r="FV41" s="43">
        <v>2</v>
      </c>
      <c r="FW41" s="43">
        <v>3</v>
      </c>
      <c r="FX41" s="43">
        <v>3</v>
      </c>
      <c r="FY41" s="43">
        <v>4</v>
      </c>
      <c r="FZ41" s="43">
        <v>3</v>
      </c>
      <c r="GA41" s="43">
        <v>4</v>
      </c>
      <c r="GB41" s="43">
        <v>5</v>
      </c>
      <c r="GC41" s="43">
        <v>4</v>
      </c>
      <c r="GD41" s="43">
        <v>5</v>
      </c>
      <c r="GE41" s="43">
        <v>4</v>
      </c>
      <c r="GF41" s="43">
        <v>5</v>
      </c>
      <c r="GG41" s="43">
        <v>3</v>
      </c>
      <c r="GH41" s="43">
        <v>1</v>
      </c>
      <c r="GI41" s="30">
        <f t="shared" si="4"/>
        <v>750</v>
      </c>
    </row>
    <row r="42" spans="1:195" s="21" customFormat="1" ht="12.75" x14ac:dyDescent="0.25">
      <c r="A42" s="42" t="s">
        <v>407</v>
      </c>
      <c r="B42" s="43">
        <v>3</v>
      </c>
      <c r="C42" s="43">
        <v>4</v>
      </c>
      <c r="D42" s="43">
        <v>3</v>
      </c>
      <c r="E42" s="43">
        <v>5</v>
      </c>
      <c r="F42" s="43">
        <v>1</v>
      </c>
      <c r="G42" s="43">
        <v>2</v>
      </c>
      <c r="H42" s="43">
        <v>3</v>
      </c>
      <c r="I42" s="43">
        <v>3</v>
      </c>
      <c r="J42" s="43">
        <v>1</v>
      </c>
      <c r="K42" s="43">
        <v>2</v>
      </c>
      <c r="L42" s="43">
        <v>4</v>
      </c>
      <c r="M42" s="43">
        <v>4</v>
      </c>
      <c r="N42" s="43">
        <v>1</v>
      </c>
      <c r="O42" s="43">
        <v>4</v>
      </c>
      <c r="P42" s="43">
        <v>4</v>
      </c>
      <c r="Q42" s="43">
        <v>5</v>
      </c>
      <c r="R42" s="43">
        <v>4</v>
      </c>
      <c r="S42" s="43">
        <v>3</v>
      </c>
      <c r="T42" s="43">
        <v>4</v>
      </c>
      <c r="U42" s="43">
        <v>5</v>
      </c>
      <c r="V42" s="43">
        <v>5</v>
      </c>
      <c r="W42" s="43">
        <v>3</v>
      </c>
      <c r="X42" s="43">
        <v>4</v>
      </c>
      <c r="Y42" s="43">
        <v>2</v>
      </c>
      <c r="Z42" s="43">
        <v>3</v>
      </c>
      <c r="AA42" s="43">
        <v>2</v>
      </c>
      <c r="AB42" s="43">
        <v>4</v>
      </c>
      <c r="AC42" s="43">
        <v>3</v>
      </c>
      <c r="AD42" s="43">
        <v>4</v>
      </c>
      <c r="AE42" s="43">
        <v>2</v>
      </c>
      <c r="AF42" s="43">
        <v>5</v>
      </c>
      <c r="AG42" s="43">
        <v>4</v>
      </c>
      <c r="AH42" s="43">
        <v>4</v>
      </c>
      <c r="AI42" s="43">
        <v>5</v>
      </c>
      <c r="AJ42" s="43">
        <v>5</v>
      </c>
      <c r="AK42" s="43">
        <v>5</v>
      </c>
      <c r="AL42" s="43">
        <v>3</v>
      </c>
      <c r="AM42" s="43">
        <v>4</v>
      </c>
      <c r="AN42" s="43">
        <v>4</v>
      </c>
      <c r="AO42" s="43">
        <v>3</v>
      </c>
      <c r="AP42" s="43">
        <v>1</v>
      </c>
      <c r="AQ42" s="43">
        <v>5</v>
      </c>
      <c r="AR42" s="43">
        <v>5</v>
      </c>
      <c r="AS42" s="43">
        <v>1</v>
      </c>
      <c r="AT42" s="43">
        <v>4</v>
      </c>
      <c r="AU42" s="43">
        <v>3</v>
      </c>
      <c r="AV42" s="43">
        <v>3</v>
      </c>
      <c r="AW42" s="43">
        <v>3</v>
      </c>
      <c r="AX42" s="43">
        <v>4</v>
      </c>
      <c r="AY42" s="43">
        <v>1</v>
      </c>
      <c r="AZ42" s="43">
        <v>5</v>
      </c>
      <c r="BA42" s="43">
        <v>4</v>
      </c>
      <c r="BB42" s="43">
        <v>3</v>
      </c>
      <c r="BC42" s="43">
        <v>2</v>
      </c>
      <c r="BD42" s="43">
        <v>4</v>
      </c>
      <c r="BE42" s="43">
        <v>5</v>
      </c>
      <c r="BF42" s="43">
        <v>3</v>
      </c>
      <c r="BG42" s="43">
        <v>3</v>
      </c>
      <c r="BH42" s="43">
        <v>5</v>
      </c>
      <c r="BI42" s="43">
        <v>2</v>
      </c>
      <c r="BJ42" s="43">
        <v>3</v>
      </c>
      <c r="BK42" s="43">
        <v>4</v>
      </c>
      <c r="BL42" s="43">
        <v>5</v>
      </c>
      <c r="BM42" s="43">
        <v>5</v>
      </c>
      <c r="BN42" s="43">
        <v>5</v>
      </c>
      <c r="BO42" s="43">
        <v>4</v>
      </c>
      <c r="BP42" s="43">
        <v>3</v>
      </c>
      <c r="BQ42" s="43">
        <v>5</v>
      </c>
      <c r="BR42" s="43">
        <v>5</v>
      </c>
      <c r="BS42" s="43">
        <v>2</v>
      </c>
      <c r="BT42" s="43">
        <v>5</v>
      </c>
      <c r="BU42" s="43">
        <v>4</v>
      </c>
      <c r="BV42" s="43">
        <v>4</v>
      </c>
      <c r="BW42" s="43">
        <v>4</v>
      </c>
      <c r="BX42" s="43">
        <v>5</v>
      </c>
      <c r="BY42" s="43">
        <v>1</v>
      </c>
      <c r="BZ42" s="43">
        <v>1</v>
      </c>
      <c r="CA42" s="43">
        <v>5</v>
      </c>
      <c r="CB42" s="43">
        <v>4</v>
      </c>
      <c r="CC42" s="43">
        <v>3</v>
      </c>
      <c r="CD42" s="43">
        <v>2</v>
      </c>
      <c r="CE42" s="43">
        <v>3</v>
      </c>
      <c r="CF42" s="43">
        <v>5</v>
      </c>
      <c r="CG42" s="43">
        <v>5</v>
      </c>
      <c r="CH42" s="43">
        <v>5</v>
      </c>
      <c r="CI42" s="43">
        <v>3</v>
      </c>
      <c r="CJ42" s="43">
        <v>3</v>
      </c>
      <c r="CK42" s="43">
        <v>5</v>
      </c>
      <c r="CL42" s="43">
        <v>5</v>
      </c>
      <c r="CM42" s="43">
        <v>3</v>
      </c>
      <c r="CN42" s="43">
        <v>2</v>
      </c>
      <c r="CO42" s="43">
        <v>4</v>
      </c>
      <c r="CP42" s="43">
        <v>3</v>
      </c>
      <c r="CQ42" s="43">
        <v>3</v>
      </c>
      <c r="CR42" s="43">
        <v>4</v>
      </c>
      <c r="CS42" s="43">
        <v>4</v>
      </c>
      <c r="CT42" s="43">
        <v>5</v>
      </c>
      <c r="CU42" s="43">
        <v>5</v>
      </c>
      <c r="CV42" s="43">
        <v>4</v>
      </c>
      <c r="CW42" s="43">
        <v>4</v>
      </c>
      <c r="CX42" s="43">
        <v>4</v>
      </c>
      <c r="CY42" s="43">
        <v>4</v>
      </c>
      <c r="CZ42" s="43">
        <v>5</v>
      </c>
      <c r="DA42" s="43">
        <v>2</v>
      </c>
      <c r="DB42" s="43">
        <v>3</v>
      </c>
      <c r="DC42" s="43">
        <v>3</v>
      </c>
      <c r="DD42" s="43">
        <v>1</v>
      </c>
      <c r="DE42" s="43">
        <v>5</v>
      </c>
      <c r="DF42" s="43">
        <v>5</v>
      </c>
      <c r="DG42" s="43">
        <v>3</v>
      </c>
      <c r="DH42" s="43">
        <v>2</v>
      </c>
      <c r="DI42" s="43">
        <v>2</v>
      </c>
      <c r="DJ42" s="43">
        <v>5</v>
      </c>
      <c r="DK42" s="43">
        <v>5</v>
      </c>
      <c r="DL42" s="43">
        <v>4</v>
      </c>
      <c r="DM42" s="43">
        <v>5</v>
      </c>
      <c r="DN42" s="43">
        <v>2</v>
      </c>
      <c r="DO42" s="43">
        <v>4</v>
      </c>
      <c r="DP42" s="43">
        <v>2</v>
      </c>
      <c r="DQ42" s="43">
        <v>4</v>
      </c>
      <c r="DR42" s="43">
        <v>5</v>
      </c>
      <c r="DS42" s="43">
        <v>4</v>
      </c>
      <c r="DT42" s="43">
        <v>4</v>
      </c>
      <c r="DU42" s="43">
        <v>5</v>
      </c>
      <c r="DV42" s="43">
        <v>1</v>
      </c>
      <c r="DW42" s="43">
        <v>1</v>
      </c>
      <c r="DX42" s="43">
        <v>4</v>
      </c>
      <c r="DY42" s="43">
        <v>5</v>
      </c>
      <c r="DZ42" s="43">
        <v>4</v>
      </c>
      <c r="EA42" s="43">
        <v>4</v>
      </c>
      <c r="EB42" s="43">
        <v>2</v>
      </c>
      <c r="EC42" s="43">
        <v>4</v>
      </c>
      <c r="ED42" s="43">
        <v>4</v>
      </c>
      <c r="EE42" s="43">
        <v>5</v>
      </c>
      <c r="EF42" s="43">
        <v>3</v>
      </c>
      <c r="EG42" s="43">
        <v>5</v>
      </c>
      <c r="EH42" s="43">
        <v>2</v>
      </c>
      <c r="EI42" s="43">
        <v>4</v>
      </c>
      <c r="EJ42" s="43">
        <v>1</v>
      </c>
      <c r="EK42" s="43">
        <v>4</v>
      </c>
      <c r="EL42" s="43">
        <v>3</v>
      </c>
      <c r="EM42" s="43">
        <v>5</v>
      </c>
      <c r="EN42" s="43">
        <v>5</v>
      </c>
      <c r="EO42" s="43">
        <v>3</v>
      </c>
      <c r="EP42" s="43">
        <v>2</v>
      </c>
      <c r="EQ42" s="43">
        <v>4</v>
      </c>
      <c r="ER42" s="43">
        <v>4</v>
      </c>
      <c r="ES42" s="43">
        <v>5</v>
      </c>
      <c r="ET42" s="43">
        <v>3</v>
      </c>
      <c r="EU42" s="43">
        <v>4</v>
      </c>
      <c r="EV42" s="43">
        <v>4</v>
      </c>
      <c r="EW42" s="43">
        <v>4</v>
      </c>
      <c r="EX42" s="43">
        <v>2</v>
      </c>
      <c r="EY42" s="43">
        <v>5</v>
      </c>
      <c r="EZ42" s="43">
        <v>4</v>
      </c>
      <c r="FA42" s="43">
        <v>4</v>
      </c>
      <c r="FB42" s="43">
        <v>5</v>
      </c>
      <c r="FC42" s="43">
        <v>3</v>
      </c>
      <c r="FD42" s="43">
        <v>4</v>
      </c>
      <c r="FE42" s="43">
        <v>4</v>
      </c>
      <c r="FF42" s="43">
        <v>4</v>
      </c>
      <c r="FG42" s="43">
        <v>5</v>
      </c>
      <c r="FH42" s="43">
        <v>5</v>
      </c>
      <c r="FI42" s="43">
        <v>3</v>
      </c>
      <c r="FJ42" s="43">
        <v>5</v>
      </c>
      <c r="FK42" s="43">
        <v>4</v>
      </c>
      <c r="FL42" s="43">
        <v>5</v>
      </c>
      <c r="FM42" s="43">
        <v>4</v>
      </c>
      <c r="FN42" s="43">
        <v>4</v>
      </c>
      <c r="FO42" s="43">
        <v>4</v>
      </c>
      <c r="FP42" s="43">
        <v>1</v>
      </c>
      <c r="FQ42" s="43">
        <v>4</v>
      </c>
      <c r="FR42" s="43">
        <v>4</v>
      </c>
      <c r="FS42" s="43">
        <v>3</v>
      </c>
      <c r="FT42" s="43">
        <v>4</v>
      </c>
      <c r="FU42" s="43">
        <v>3</v>
      </c>
      <c r="FV42" s="43">
        <v>4</v>
      </c>
      <c r="FW42" s="43">
        <v>2</v>
      </c>
      <c r="FX42" s="43">
        <v>3</v>
      </c>
      <c r="FY42" s="43">
        <v>4</v>
      </c>
      <c r="FZ42" s="43">
        <v>4</v>
      </c>
      <c r="GA42" s="43">
        <v>4</v>
      </c>
      <c r="GB42" s="43">
        <v>4</v>
      </c>
      <c r="GC42" s="43">
        <v>4</v>
      </c>
      <c r="GD42" s="43">
        <v>3</v>
      </c>
      <c r="GE42" s="43">
        <v>3</v>
      </c>
      <c r="GF42" s="43">
        <v>5</v>
      </c>
      <c r="GG42" s="43">
        <v>2</v>
      </c>
      <c r="GH42" s="43">
        <v>2</v>
      </c>
      <c r="GI42" s="30">
        <f t="shared" si="4"/>
        <v>683</v>
      </c>
    </row>
    <row r="43" spans="1:195" s="21" customFormat="1" ht="12.75" x14ac:dyDescent="0.25">
      <c r="A43" s="42" t="s">
        <v>408</v>
      </c>
      <c r="B43" s="43">
        <v>3</v>
      </c>
      <c r="C43" s="43">
        <v>4</v>
      </c>
      <c r="D43" s="43">
        <v>3</v>
      </c>
      <c r="E43" s="43">
        <v>4</v>
      </c>
      <c r="F43" s="43">
        <v>1</v>
      </c>
      <c r="G43" s="43">
        <v>2</v>
      </c>
      <c r="H43" s="43">
        <v>3</v>
      </c>
      <c r="I43" s="43">
        <v>5</v>
      </c>
      <c r="J43" s="43">
        <v>3</v>
      </c>
      <c r="K43" s="43">
        <v>5</v>
      </c>
      <c r="L43" s="43">
        <v>5</v>
      </c>
      <c r="M43" s="43">
        <v>3</v>
      </c>
      <c r="N43" s="43">
        <v>1</v>
      </c>
      <c r="O43" s="43">
        <v>4</v>
      </c>
      <c r="P43" s="43">
        <v>3</v>
      </c>
      <c r="Q43" s="43">
        <v>5</v>
      </c>
      <c r="R43" s="43">
        <v>4</v>
      </c>
      <c r="S43" s="43">
        <v>4</v>
      </c>
      <c r="T43" s="43">
        <v>1</v>
      </c>
      <c r="U43" s="43">
        <v>5</v>
      </c>
      <c r="V43" s="43">
        <v>5</v>
      </c>
      <c r="W43" s="43">
        <v>3</v>
      </c>
      <c r="X43" s="43">
        <v>3</v>
      </c>
      <c r="Y43" s="43">
        <v>3</v>
      </c>
      <c r="Z43" s="43">
        <v>4</v>
      </c>
      <c r="AA43" s="43">
        <v>1</v>
      </c>
      <c r="AB43" s="43">
        <v>5</v>
      </c>
      <c r="AC43" s="43">
        <v>5</v>
      </c>
      <c r="AD43" s="43">
        <v>5</v>
      </c>
      <c r="AE43" s="43">
        <v>3</v>
      </c>
      <c r="AF43" s="43">
        <v>4</v>
      </c>
      <c r="AG43" s="43">
        <v>5</v>
      </c>
      <c r="AH43" s="43">
        <v>5</v>
      </c>
      <c r="AI43" s="43">
        <v>4</v>
      </c>
      <c r="AJ43" s="43">
        <v>5</v>
      </c>
      <c r="AK43" s="43">
        <v>4</v>
      </c>
      <c r="AL43" s="43">
        <v>4</v>
      </c>
      <c r="AM43" s="43">
        <v>3</v>
      </c>
      <c r="AN43" s="43">
        <v>4</v>
      </c>
      <c r="AO43" s="43">
        <v>3</v>
      </c>
      <c r="AP43" s="43">
        <v>1</v>
      </c>
      <c r="AQ43" s="43">
        <v>5</v>
      </c>
      <c r="AR43" s="43">
        <v>5</v>
      </c>
      <c r="AS43" s="43">
        <v>1</v>
      </c>
      <c r="AT43" s="43">
        <v>3</v>
      </c>
      <c r="AU43" s="43">
        <v>3</v>
      </c>
      <c r="AV43" s="43">
        <v>2</v>
      </c>
      <c r="AW43" s="43">
        <v>2</v>
      </c>
      <c r="AX43" s="43">
        <v>3</v>
      </c>
      <c r="AY43" s="43">
        <v>2</v>
      </c>
      <c r="AZ43" s="43">
        <v>5</v>
      </c>
      <c r="BA43" s="43">
        <v>3</v>
      </c>
      <c r="BB43" s="43">
        <v>3</v>
      </c>
      <c r="BC43" s="43">
        <v>4</v>
      </c>
      <c r="BD43" s="43">
        <v>5</v>
      </c>
      <c r="BE43" s="43">
        <v>4</v>
      </c>
      <c r="BF43" s="43">
        <v>3</v>
      </c>
      <c r="BG43" s="43">
        <v>3</v>
      </c>
      <c r="BH43" s="43">
        <v>4</v>
      </c>
      <c r="BI43" s="43">
        <v>1</v>
      </c>
      <c r="BJ43" s="43">
        <v>1</v>
      </c>
      <c r="BK43" s="43">
        <v>4</v>
      </c>
      <c r="BL43" s="43">
        <v>5</v>
      </c>
      <c r="BM43" s="43">
        <v>5</v>
      </c>
      <c r="BN43" s="43">
        <v>5</v>
      </c>
      <c r="BO43" s="43">
        <v>4</v>
      </c>
      <c r="BP43" s="43">
        <v>5</v>
      </c>
      <c r="BQ43" s="43">
        <v>5</v>
      </c>
      <c r="BR43" s="43">
        <v>5</v>
      </c>
      <c r="BS43" s="43">
        <v>2</v>
      </c>
      <c r="BT43" s="43">
        <v>5</v>
      </c>
      <c r="BU43" s="43">
        <v>5</v>
      </c>
      <c r="BV43" s="43">
        <v>5</v>
      </c>
      <c r="BW43" s="43">
        <v>5</v>
      </c>
      <c r="BX43" s="43">
        <v>5</v>
      </c>
      <c r="BY43" s="43">
        <v>1</v>
      </c>
      <c r="BZ43" s="43">
        <v>4</v>
      </c>
      <c r="CA43" s="43">
        <v>4</v>
      </c>
      <c r="CB43" s="43">
        <v>4</v>
      </c>
      <c r="CC43" s="43">
        <v>3</v>
      </c>
      <c r="CD43" s="43">
        <v>2</v>
      </c>
      <c r="CE43" s="43">
        <v>3</v>
      </c>
      <c r="CF43" s="43">
        <v>5</v>
      </c>
      <c r="CG43" s="43">
        <v>5</v>
      </c>
      <c r="CH43" s="43">
        <v>5</v>
      </c>
      <c r="CI43" s="43">
        <v>5</v>
      </c>
      <c r="CJ43" s="43">
        <v>4</v>
      </c>
      <c r="CK43" s="43">
        <v>5</v>
      </c>
      <c r="CL43" s="43">
        <v>5</v>
      </c>
      <c r="CM43" s="43">
        <v>4</v>
      </c>
      <c r="CN43" s="43">
        <v>4</v>
      </c>
      <c r="CO43" s="43">
        <v>4</v>
      </c>
      <c r="CP43" s="43">
        <v>4</v>
      </c>
      <c r="CQ43" s="43">
        <v>3</v>
      </c>
      <c r="CR43" s="43">
        <v>3</v>
      </c>
      <c r="CS43" s="43">
        <v>4</v>
      </c>
      <c r="CT43" s="43">
        <v>5</v>
      </c>
      <c r="CU43" s="43">
        <v>5</v>
      </c>
      <c r="CV43" s="43">
        <v>4</v>
      </c>
      <c r="CW43" s="43">
        <v>5</v>
      </c>
      <c r="CX43" s="43">
        <v>3</v>
      </c>
      <c r="CY43" s="43">
        <v>3</v>
      </c>
      <c r="CZ43" s="43">
        <v>5</v>
      </c>
      <c r="DA43" s="43">
        <v>3</v>
      </c>
      <c r="DB43" s="43">
        <v>4</v>
      </c>
      <c r="DC43" s="43">
        <v>4</v>
      </c>
      <c r="DD43" s="43">
        <v>1</v>
      </c>
      <c r="DE43" s="43">
        <v>5</v>
      </c>
      <c r="DF43" s="43">
        <v>5</v>
      </c>
      <c r="DG43" s="43">
        <v>3</v>
      </c>
      <c r="DH43" s="43">
        <v>2</v>
      </c>
      <c r="DI43" s="43">
        <v>4</v>
      </c>
      <c r="DJ43" s="43">
        <v>5</v>
      </c>
      <c r="DK43" s="43">
        <v>5</v>
      </c>
      <c r="DL43" s="43">
        <v>4</v>
      </c>
      <c r="DM43" s="43">
        <v>4</v>
      </c>
      <c r="DN43" s="43">
        <v>3</v>
      </c>
      <c r="DO43" s="43">
        <v>5</v>
      </c>
      <c r="DP43" s="43">
        <v>3</v>
      </c>
      <c r="DQ43" s="43">
        <v>4</v>
      </c>
      <c r="DR43" s="43">
        <v>5</v>
      </c>
      <c r="DS43" s="43">
        <v>4</v>
      </c>
      <c r="DT43" s="43">
        <v>4</v>
      </c>
      <c r="DU43" s="43">
        <v>4</v>
      </c>
      <c r="DV43" s="43">
        <v>3</v>
      </c>
      <c r="DW43" s="43">
        <v>3</v>
      </c>
      <c r="DX43" s="43">
        <v>3</v>
      </c>
      <c r="DY43" s="43">
        <v>3</v>
      </c>
      <c r="DZ43" s="43">
        <v>3</v>
      </c>
      <c r="EA43" s="43">
        <v>4</v>
      </c>
      <c r="EB43" s="43">
        <v>3</v>
      </c>
      <c r="EC43" s="43">
        <v>5</v>
      </c>
      <c r="ED43" s="43">
        <v>4</v>
      </c>
      <c r="EE43" s="43">
        <v>5</v>
      </c>
      <c r="EF43" s="43">
        <v>3</v>
      </c>
      <c r="EG43" s="43">
        <v>5</v>
      </c>
      <c r="EH43" s="43">
        <v>2</v>
      </c>
      <c r="EI43" s="43">
        <v>4</v>
      </c>
      <c r="EJ43" s="43">
        <v>1</v>
      </c>
      <c r="EK43" s="43">
        <v>5</v>
      </c>
      <c r="EL43" s="43">
        <v>3</v>
      </c>
      <c r="EM43" s="43">
        <v>4</v>
      </c>
      <c r="EN43" s="43">
        <v>5</v>
      </c>
      <c r="EO43" s="43">
        <v>3</v>
      </c>
      <c r="EP43" s="43">
        <v>2</v>
      </c>
      <c r="EQ43" s="43">
        <v>4</v>
      </c>
      <c r="ER43" s="43">
        <v>4</v>
      </c>
      <c r="ES43" s="43">
        <v>5</v>
      </c>
      <c r="ET43" s="43">
        <v>3</v>
      </c>
      <c r="EU43" s="43">
        <v>4</v>
      </c>
      <c r="EV43" s="43">
        <v>4</v>
      </c>
      <c r="EW43" s="43">
        <v>4</v>
      </c>
      <c r="EX43" s="43">
        <v>2</v>
      </c>
      <c r="EY43" s="43">
        <v>5</v>
      </c>
      <c r="EZ43" s="43">
        <v>4</v>
      </c>
      <c r="FA43" s="43">
        <v>4</v>
      </c>
      <c r="FB43" s="43">
        <v>4</v>
      </c>
      <c r="FC43" s="43">
        <v>3</v>
      </c>
      <c r="FD43" s="43">
        <v>2</v>
      </c>
      <c r="FE43" s="43">
        <v>5</v>
      </c>
      <c r="FF43" s="43">
        <v>3</v>
      </c>
      <c r="FG43" s="43">
        <v>5</v>
      </c>
      <c r="FH43" s="43">
        <v>5</v>
      </c>
      <c r="FI43" s="43">
        <v>4</v>
      </c>
      <c r="FJ43" s="43">
        <v>5</v>
      </c>
      <c r="FK43" s="43">
        <v>4</v>
      </c>
      <c r="FL43" s="43">
        <v>5</v>
      </c>
      <c r="FM43" s="43">
        <v>5</v>
      </c>
      <c r="FN43" s="43">
        <v>4</v>
      </c>
      <c r="FO43" s="43">
        <v>4</v>
      </c>
      <c r="FP43" s="43">
        <v>4</v>
      </c>
      <c r="FQ43" s="43">
        <v>4</v>
      </c>
      <c r="FR43" s="43">
        <v>5</v>
      </c>
      <c r="FS43" s="43">
        <v>2</v>
      </c>
      <c r="FT43" s="43">
        <v>4</v>
      </c>
      <c r="FU43" s="43">
        <v>4</v>
      </c>
      <c r="FV43" s="43">
        <v>3</v>
      </c>
      <c r="FW43" s="43">
        <v>3</v>
      </c>
      <c r="FX43" s="43">
        <v>3</v>
      </c>
      <c r="FY43" s="43">
        <v>5</v>
      </c>
      <c r="FZ43" s="43">
        <v>3</v>
      </c>
      <c r="GA43" s="43">
        <v>4</v>
      </c>
      <c r="GB43" s="43">
        <v>3</v>
      </c>
      <c r="GC43" s="43">
        <v>4</v>
      </c>
      <c r="GD43" s="43">
        <v>5</v>
      </c>
      <c r="GE43" s="43">
        <v>3</v>
      </c>
      <c r="GF43" s="43">
        <v>5</v>
      </c>
      <c r="GG43" s="43">
        <v>5</v>
      </c>
      <c r="GH43" s="43">
        <v>2</v>
      </c>
      <c r="GI43" s="30">
        <f t="shared" si="4"/>
        <v>711</v>
      </c>
    </row>
    <row r="44" spans="1:195" s="21" customFormat="1" ht="12.75" x14ac:dyDescent="0.25">
      <c r="A44" s="42" t="s">
        <v>409</v>
      </c>
      <c r="B44" s="43">
        <v>4</v>
      </c>
      <c r="C44" s="43">
        <v>4</v>
      </c>
      <c r="D44" s="43">
        <v>3</v>
      </c>
      <c r="E44" s="43">
        <v>5</v>
      </c>
      <c r="F44" s="43">
        <v>1</v>
      </c>
      <c r="G44" s="43">
        <v>4</v>
      </c>
      <c r="H44" s="43">
        <v>4</v>
      </c>
      <c r="I44" s="43">
        <v>2</v>
      </c>
      <c r="J44" s="43">
        <v>3</v>
      </c>
      <c r="K44" s="43">
        <v>5</v>
      </c>
      <c r="L44" s="43">
        <v>4</v>
      </c>
      <c r="M44" s="43">
        <v>4</v>
      </c>
      <c r="N44" s="43">
        <v>1</v>
      </c>
      <c r="O44" s="43">
        <v>4</v>
      </c>
      <c r="P44" s="43">
        <v>4</v>
      </c>
      <c r="Q44" s="43">
        <v>5</v>
      </c>
      <c r="R44" s="43">
        <v>5</v>
      </c>
      <c r="S44" s="43">
        <v>4</v>
      </c>
      <c r="T44" s="43">
        <v>4</v>
      </c>
      <c r="U44" s="43">
        <v>5</v>
      </c>
      <c r="V44" s="43">
        <v>5</v>
      </c>
      <c r="W44" s="43">
        <v>4</v>
      </c>
      <c r="X44" s="43">
        <v>4</v>
      </c>
      <c r="Y44" s="43">
        <v>4</v>
      </c>
      <c r="Z44" s="43">
        <v>2</v>
      </c>
      <c r="AA44" s="43">
        <v>3</v>
      </c>
      <c r="AB44" s="43">
        <v>4</v>
      </c>
      <c r="AC44" s="43">
        <v>5</v>
      </c>
      <c r="AD44" s="43">
        <v>4</v>
      </c>
      <c r="AE44" s="43">
        <v>3</v>
      </c>
      <c r="AF44" s="43">
        <v>4</v>
      </c>
      <c r="AG44" s="43">
        <v>5</v>
      </c>
      <c r="AH44" s="43">
        <v>4</v>
      </c>
      <c r="AI44" s="43">
        <v>4</v>
      </c>
      <c r="AJ44" s="43">
        <v>5</v>
      </c>
      <c r="AK44" s="43">
        <v>4</v>
      </c>
      <c r="AL44" s="43">
        <v>4</v>
      </c>
      <c r="AM44" s="43">
        <v>4</v>
      </c>
      <c r="AN44" s="43">
        <v>4</v>
      </c>
      <c r="AO44" s="43">
        <v>3</v>
      </c>
      <c r="AP44" s="43">
        <v>2</v>
      </c>
      <c r="AQ44" s="43">
        <v>5</v>
      </c>
      <c r="AR44" s="43">
        <v>5</v>
      </c>
      <c r="AS44" s="43">
        <v>1</v>
      </c>
      <c r="AT44" s="43">
        <v>4</v>
      </c>
      <c r="AU44" s="43">
        <v>3</v>
      </c>
      <c r="AV44" s="43">
        <v>3</v>
      </c>
      <c r="AW44" s="43">
        <v>3</v>
      </c>
      <c r="AX44" s="43">
        <v>5</v>
      </c>
      <c r="AY44" s="43">
        <v>4</v>
      </c>
      <c r="AZ44" s="43">
        <v>5</v>
      </c>
      <c r="BA44" s="43">
        <v>4</v>
      </c>
      <c r="BB44" s="43">
        <v>4</v>
      </c>
      <c r="BC44" s="43">
        <v>4</v>
      </c>
      <c r="BD44" s="43">
        <v>5</v>
      </c>
      <c r="BE44" s="43">
        <v>3</v>
      </c>
      <c r="BF44" s="43">
        <v>4</v>
      </c>
      <c r="BG44" s="43">
        <v>4</v>
      </c>
      <c r="BH44" s="43">
        <v>4</v>
      </c>
      <c r="BI44" s="43">
        <v>2</v>
      </c>
      <c r="BJ44" s="43">
        <v>5</v>
      </c>
      <c r="BK44" s="43">
        <v>5</v>
      </c>
      <c r="BL44" s="43">
        <v>5</v>
      </c>
      <c r="BM44" s="43">
        <v>5</v>
      </c>
      <c r="BN44" s="43">
        <v>5</v>
      </c>
      <c r="BO44" s="43">
        <v>4</v>
      </c>
      <c r="BP44" s="43">
        <v>3</v>
      </c>
      <c r="BQ44" s="43">
        <v>5</v>
      </c>
      <c r="BR44" s="43">
        <v>5</v>
      </c>
      <c r="BS44" s="43">
        <v>4</v>
      </c>
      <c r="BT44" s="43">
        <v>5</v>
      </c>
      <c r="BU44" s="43">
        <v>5</v>
      </c>
      <c r="BV44" s="43">
        <v>5</v>
      </c>
      <c r="BW44" s="43">
        <v>5</v>
      </c>
      <c r="BX44" s="43">
        <v>5</v>
      </c>
      <c r="BY44" s="43">
        <v>1</v>
      </c>
      <c r="BZ44" s="43">
        <v>3</v>
      </c>
      <c r="CA44" s="43">
        <v>5</v>
      </c>
      <c r="CB44" s="43">
        <v>4</v>
      </c>
      <c r="CC44" s="43">
        <v>3</v>
      </c>
      <c r="CD44" s="43">
        <v>3</v>
      </c>
      <c r="CE44" s="43">
        <v>4</v>
      </c>
      <c r="CF44" s="43">
        <v>5</v>
      </c>
      <c r="CG44" s="43">
        <v>5</v>
      </c>
      <c r="CH44" s="43">
        <v>5</v>
      </c>
      <c r="CI44" s="43">
        <v>5</v>
      </c>
      <c r="CJ44" s="43">
        <v>3</v>
      </c>
      <c r="CK44" s="43">
        <v>5</v>
      </c>
      <c r="CL44" s="43">
        <v>5</v>
      </c>
      <c r="CM44" s="43">
        <v>5</v>
      </c>
      <c r="CN44" s="43">
        <v>3</v>
      </c>
      <c r="CO44" s="43">
        <v>3</v>
      </c>
      <c r="CP44" s="43">
        <v>3</v>
      </c>
      <c r="CQ44" s="43">
        <v>3</v>
      </c>
      <c r="CR44" s="43">
        <v>3</v>
      </c>
      <c r="CS44" s="43">
        <v>4</v>
      </c>
      <c r="CT44" s="43">
        <v>5</v>
      </c>
      <c r="CU44" s="43">
        <v>5</v>
      </c>
      <c r="CV44" s="43">
        <v>4</v>
      </c>
      <c r="CW44" s="43">
        <v>4</v>
      </c>
      <c r="CX44" s="43">
        <v>4</v>
      </c>
      <c r="CY44" s="43">
        <v>4</v>
      </c>
      <c r="CZ44" s="43">
        <v>5</v>
      </c>
      <c r="DA44" s="43">
        <v>2</v>
      </c>
      <c r="DB44" s="43">
        <v>3</v>
      </c>
      <c r="DC44" s="43">
        <v>3</v>
      </c>
      <c r="DD44" s="43">
        <v>1</v>
      </c>
      <c r="DE44" s="43">
        <v>4</v>
      </c>
      <c r="DF44" s="43">
        <v>5</v>
      </c>
      <c r="DG44" s="43">
        <v>4</v>
      </c>
      <c r="DH44" s="43">
        <v>2</v>
      </c>
      <c r="DI44" s="43">
        <v>5</v>
      </c>
      <c r="DJ44" s="43">
        <v>5</v>
      </c>
      <c r="DK44" s="43">
        <v>5</v>
      </c>
      <c r="DL44" s="43">
        <v>5</v>
      </c>
      <c r="DM44" s="43">
        <v>5</v>
      </c>
      <c r="DN44" s="43">
        <v>3</v>
      </c>
      <c r="DO44" s="43">
        <v>5</v>
      </c>
      <c r="DP44" s="43">
        <v>5</v>
      </c>
      <c r="DQ44" s="43">
        <v>4</v>
      </c>
      <c r="DR44" s="43">
        <v>5</v>
      </c>
      <c r="DS44" s="43">
        <v>4</v>
      </c>
      <c r="DT44" s="43">
        <v>4</v>
      </c>
      <c r="DU44" s="43">
        <v>5</v>
      </c>
      <c r="DV44" s="43">
        <v>3</v>
      </c>
      <c r="DW44" s="43">
        <v>3</v>
      </c>
      <c r="DX44" s="43">
        <v>4</v>
      </c>
      <c r="DY44" s="43">
        <v>1</v>
      </c>
      <c r="DZ44" s="43">
        <v>4</v>
      </c>
      <c r="EA44" s="43">
        <v>5</v>
      </c>
      <c r="EB44" s="43">
        <v>5</v>
      </c>
      <c r="EC44" s="43">
        <v>3</v>
      </c>
      <c r="ED44" s="43">
        <v>5</v>
      </c>
      <c r="EE44" s="43">
        <v>5</v>
      </c>
      <c r="EF44" s="43">
        <v>3</v>
      </c>
      <c r="EG44" s="43">
        <v>5</v>
      </c>
      <c r="EH44" s="43">
        <v>3</v>
      </c>
      <c r="EI44" s="43">
        <v>4</v>
      </c>
      <c r="EJ44" s="43">
        <v>3</v>
      </c>
      <c r="EK44" s="43">
        <v>5</v>
      </c>
      <c r="EL44" s="43">
        <v>3</v>
      </c>
      <c r="EM44" s="43">
        <v>5</v>
      </c>
      <c r="EN44" s="43">
        <v>5</v>
      </c>
      <c r="EO44" s="43">
        <v>5</v>
      </c>
      <c r="EP44" s="43">
        <v>5</v>
      </c>
      <c r="EQ44" s="43">
        <v>4</v>
      </c>
      <c r="ER44" s="43">
        <v>5</v>
      </c>
      <c r="ES44" s="43">
        <v>5</v>
      </c>
      <c r="ET44" s="43">
        <v>4</v>
      </c>
      <c r="EU44" s="43">
        <v>5</v>
      </c>
      <c r="EV44" s="43">
        <v>3</v>
      </c>
      <c r="EW44" s="43">
        <v>4</v>
      </c>
      <c r="EX44" s="43">
        <v>2</v>
      </c>
      <c r="EY44" s="43">
        <v>5</v>
      </c>
      <c r="EZ44" s="43">
        <v>4</v>
      </c>
      <c r="FA44" s="43">
        <v>4</v>
      </c>
      <c r="FB44" s="43">
        <v>5</v>
      </c>
      <c r="FC44" s="43">
        <v>3</v>
      </c>
      <c r="FD44" s="43">
        <v>3</v>
      </c>
      <c r="FE44" s="43">
        <v>5</v>
      </c>
      <c r="FF44" s="43">
        <v>4</v>
      </c>
      <c r="FG44" s="43">
        <v>5</v>
      </c>
      <c r="FH44" s="43">
        <v>5</v>
      </c>
      <c r="FI44" s="43">
        <v>3</v>
      </c>
      <c r="FJ44" s="43">
        <v>5</v>
      </c>
      <c r="FK44" s="43">
        <v>5</v>
      </c>
      <c r="FL44" s="43">
        <v>5</v>
      </c>
      <c r="FM44" s="43">
        <v>5</v>
      </c>
      <c r="FN44" s="43">
        <v>5</v>
      </c>
      <c r="FO44" s="43">
        <v>4</v>
      </c>
      <c r="FP44" s="43">
        <v>4</v>
      </c>
      <c r="FQ44" s="43">
        <v>4</v>
      </c>
      <c r="FR44" s="43">
        <v>5</v>
      </c>
      <c r="FS44" s="43">
        <v>2</v>
      </c>
      <c r="FT44" s="43">
        <v>3</v>
      </c>
      <c r="FU44" s="43">
        <v>3</v>
      </c>
      <c r="FV44" s="43">
        <v>3</v>
      </c>
      <c r="FW44" s="43">
        <v>3</v>
      </c>
      <c r="FX44" s="43">
        <v>4</v>
      </c>
      <c r="FY44" s="43">
        <v>4</v>
      </c>
      <c r="FZ44" s="43">
        <v>3</v>
      </c>
      <c r="GA44" s="43">
        <v>4</v>
      </c>
      <c r="GB44" s="43">
        <v>3</v>
      </c>
      <c r="GC44" s="43">
        <v>4</v>
      </c>
      <c r="GD44" s="43">
        <v>5</v>
      </c>
      <c r="GE44" s="43">
        <v>3</v>
      </c>
      <c r="GF44" s="43">
        <v>5</v>
      </c>
      <c r="GG44" s="43">
        <v>3</v>
      </c>
      <c r="GH44" s="43">
        <v>2</v>
      </c>
      <c r="GI44" s="30">
        <f t="shared" si="4"/>
        <v>752</v>
      </c>
    </row>
    <row r="45" spans="1:195" s="21" customFormat="1" ht="12.75" x14ac:dyDescent="0.25">
      <c r="A45" s="42" t="s">
        <v>381</v>
      </c>
      <c r="B45" s="43">
        <v>4</v>
      </c>
      <c r="C45" s="43">
        <v>3</v>
      </c>
      <c r="D45" s="43">
        <v>3</v>
      </c>
      <c r="E45" s="43">
        <v>5</v>
      </c>
      <c r="F45" s="43">
        <v>1</v>
      </c>
      <c r="G45" s="43">
        <v>3</v>
      </c>
      <c r="H45" s="43">
        <v>4</v>
      </c>
      <c r="I45" s="43">
        <v>5</v>
      </c>
      <c r="J45" s="43">
        <v>2</v>
      </c>
      <c r="K45" s="43">
        <v>5</v>
      </c>
      <c r="L45" s="43">
        <v>4</v>
      </c>
      <c r="M45" s="43">
        <v>4</v>
      </c>
      <c r="N45" s="43">
        <v>1</v>
      </c>
      <c r="O45" s="43">
        <v>4</v>
      </c>
      <c r="P45" s="43">
        <v>4</v>
      </c>
      <c r="Q45" s="43">
        <v>5</v>
      </c>
      <c r="R45" s="43">
        <v>5</v>
      </c>
      <c r="S45" s="43">
        <v>4</v>
      </c>
      <c r="T45" s="43">
        <v>3</v>
      </c>
      <c r="U45" s="43">
        <v>5</v>
      </c>
      <c r="V45" s="43">
        <v>5</v>
      </c>
      <c r="W45" s="43">
        <v>4</v>
      </c>
      <c r="X45" s="43">
        <v>5</v>
      </c>
      <c r="Y45" s="43">
        <v>2</v>
      </c>
      <c r="Z45" s="43">
        <v>3</v>
      </c>
      <c r="AA45" s="43">
        <v>2</v>
      </c>
      <c r="AB45" s="43">
        <v>5</v>
      </c>
      <c r="AC45" s="43">
        <v>5</v>
      </c>
      <c r="AD45" s="43">
        <v>3</v>
      </c>
      <c r="AE45" s="43">
        <v>2</v>
      </c>
      <c r="AF45" s="43">
        <v>4</v>
      </c>
      <c r="AG45" s="43">
        <v>5</v>
      </c>
      <c r="AH45" s="43">
        <v>5</v>
      </c>
      <c r="AI45" s="43">
        <v>4</v>
      </c>
      <c r="AJ45" s="43">
        <v>5</v>
      </c>
      <c r="AK45" s="43">
        <v>4</v>
      </c>
      <c r="AL45" s="43">
        <v>4</v>
      </c>
      <c r="AM45" s="43">
        <v>4</v>
      </c>
      <c r="AN45" s="43">
        <v>4</v>
      </c>
      <c r="AO45" s="43">
        <v>3</v>
      </c>
      <c r="AP45" s="43">
        <v>3</v>
      </c>
      <c r="AQ45" s="43">
        <v>5</v>
      </c>
      <c r="AR45" s="43">
        <v>5</v>
      </c>
      <c r="AS45" s="43">
        <v>1</v>
      </c>
      <c r="AT45" s="43">
        <v>4</v>
      </c>
      <c r="AU45" s="43">
        <v>3</v>
      </c>
      <c r="AV45" s="43">
        <v>4</v>
      </c>
      <c r="AW45" s="43">
        <v>3</v>
      </c>
      <c r="AX45" s="43">
        <v>3</v>
      </c>
      <c r="AY45" s="43">
        <v>3</v>
      </c>
      <c r="AZ45" s="43">
        <v>5</v>
      </c>
      <c r="BA45" s="43">
        <v>5</v>
      </c>
      <c r="BB45" s="43">
        <v>3</v>
      </c>
      <c r="BC45" s="43">
        <v>4</v>
      </c>
      <c r="BD45" s="43">
        <v>4</v>
      </c>
      <c r="BE45" s="43">
        <v>4</v>
      </c>
      <c r="BF45" s="43">
        <v>3</v>
      </c>
      <c r="BG45" s="43">
        <v>4</v>
      </c>
      <c r="BH45" s="43">
        <v>4</v>
      </c>
      <c r="BI45" s="43">
        <v>1</v>
      </c>
      <c r="BJ45" s="43">
        <v>1</v>
      </c>
      <c r="BK45" s="43">
        <v>4</v>
      </c>
      <c r="BL45" s="43">
        <v>5</v>
      </c>
      <c r="BM45" s="43">
        <v>5</v>
      </c>
      <c r="BN45" s="43">
        <v>5</v>
      </c>
      <c r="BO45" s="43">
        <v>3</v>
      </c>
      <c r="BP45" s="43">
        <v>5</v>
      </c>
      <c r="BQ45" s="43">
        <v>5</v>
      </c>
      <c r="BR45" s="43">
        <v>5</v>
      </c>
      <c r="BS45" s="43">
        <v>3</v>
      </c>
      <c r="BT45" s="43">
        <v>5</v>
      </c>
      <c r="BU45" s="43">
        <v>5</v>
      </c>
      <c r="BV45" s="43">
        <v>5</v>
      </c>
      <c r="BW45" s="43">
        <v>5</v>
      </c>
      <c r="BX45" s="43">
        <v>5</v>
      </c>
      <c r="BY45" s="43">
        <v>1</v>
      </c>
      <c r="BZ45" s="43">
        <v>4</v>
      </c>
      <c r="CA45" s="43">
        <v>5</v>
      </c>
      <c r="CB45" s="43">
        <v>4</v>
      </c>
      <c r="CC45" s="43">
        <v>3</v>
      </c>
      <c r="CD45" s="43">
        <v>3</v>
      </c>
      <c r="CE45" s="43">
        <v>3</v>
      </c>
      <c r="CF45" s="43">
        <v>5</v>
      </c>
      <c r="CG45" s="43">
        <v>5</v>
      </c>
      <c r="CH45" s="43">
        <v>5</v>
      </c>
      <c r="CI45" s="43">
        <v>3</v>
      </c>
      <c r="CJ45" s="43">
        <v>4</v>
      </c>
      <c r="CK45" s="43">
        <v>5</v>
      </c>
      <c r="CL45" s="43">
        <v>5</v>
      </c>
      <c r="CM45" s="43">
        <v>5</v>
      </c>
      <c r="CN45" s="43">
        <v>3</v>
      </c>
      <c r="CO45" s="43">
        <v>4</v>
      </c>
      <c r="CP45" s="43">
        <v>4</v>
      </c>
      <c r="CQ45" s="43">
        <v>3</v>
      </c>
      <c r="CR45" s="43">
        <v>4</v>
      </c>
      <c r="CS45" s="43">
        <v>4</v>
      </c>
      <c r="CT45" s="43">
        <v>5</v>
      </c>
      <c r="CU45" s="43">
        <v>5</v>
      </c>
      <c r="CV45" s="43">
        <v>4</v>
      </c>
      <c r="CW45" s="43">
        <v>5</v>
      </c>
      <c r="CX45" s="43">
        <v>4</v>
      </c>
      <c r="CY45" s="43">
        <v>4</v>
      </c>
      <c r="CZ45" s="43">
        <v>5</v>
      </c>
      <c r="DA45" s="43">
        <v>3</v>
      </c>
      <c r="DB45" s="43">
        <v>4</v>
      </c>
      <c r="DC45" s="43">
        <v>4</v>
      </c>
      <c r="DD45" s="43">
        <v>2</v>
      </c>
      <c r="DE45" s="43">
        <v>4</v>
      </c>
      <c r="DF45" s="43">
        <v>5</v>
      </c>
      <c r="DG45" s="43">
        <v>4</v>
      </c>
      <c r="DH45" s="43">
        <v>3</v>
      </c>
      <c r="DI45" s="43">
        <v>3</v>
      </c>
      <c r="DJ45" s="43">
        <v>5</v>
      </c>
      <c r="DK45" s="43">
        <v>4</v>
      </c>
      <c r="DL45" s="43">
        <v>5</v>
      </c>
      <c r="DM45" s="43">
        <v>5</v>
      </c>
      <c r="DN45" s="43">
        <v>3</v>
      </c>
      <c r="DO45" s="43">
        <v>5</v>
      </c>
      <c r="DP45" s="43">
        <v>4</v>
      </c>
      <c r="DQ45" s="43">
        <v>3</v>
      </c>
      <c r="DR45" s="43">
        <v>5</v>
      </c>
      <c r="DS45" s="43">
        <v>4</v>
      </c>
      <c r="DT45" s="43">
        <v>4</v>
      </c>
      <c r="DU45" s="43">
        <v>5</v>
      </c>
      <c r="DV45" s="43">
        <v>3</v>
      </c>
      <c r="DW45" s="43">
        <v>3</v>
      </c>
      <c r="DX45" s="43">
        <v>4</v>
      </c>
      <c r="DY45" s="43">
        <v>4</v>
      </c>
      <c r="DZ45" s="43">
        <v>4</v>
      </c>
      <c r="EA45" s="43">
        <v>4</v>
      </c>
      <c r="EB45" s="43">
        <v>4</v>
      </c>
      <c r="EC45" s="43">
        <v>4</v>
      </c>
      <c r="ED45" s="43">
        <v>5</v>
      </c>
      <c r="EE45" s="43">
        <v>5</v>
      </c>
      <c r="EF45" s="43">
        <v>3</v>
      </c>
      <c r="EG45" s="43">
        <v>5</v>
      </c>
      <c r="EH45" s="43">
        <v>3</v>
      </c>
      <c r="EI45" s="43">
        <v>5</v>
      </c>
      <c r="EJ45" s="43">
        <v>3</v>
      </c>
      <c r="EK45" s="43">
        <v>5</v>
      </c>
      <c r="EL45" s="43">
        <v>3</v>
      </c>
      <c r="EM45" s="43">
        <v>5</v>
      </c>
      <c r="EN45" s="43">
        <v>5</v>
      </c>
      <c r="EO45" s="43">
        <v>4</v>
      </c>
      <c r="EP45" s="43">
        <v>4</v>
      </c>
      <c r="EQ45" s="43">
        <v>4</v>
      </c>
      <c r="ER45" s="43">
        <v>4</v>
      </c>
      <c r="ES45" s="43">
        <v>5</v>
      </c>
      <c r="ET45" s="43">
        <v>4</v>
      </c>
      <c r="EU45" s="43">
        <v>5</v>
      </c>
      <c r="EV45" s="43">
        <v>4</v>
      </c>
      <c r="EW45" s="43">
        <v>4</v>
      </c>
      <c r="EX45" s="43">
        <v>3</v>
      </c>
      <c r="EY45" s="43">
        <v>5</v>
      </c>
      <c r="EZ45" s="43">
        <v>4</v>
      </c>
      <c r="FA45" s="43">
        <v>4</v>
      </c>
      <c r="FB45" s="43">
        <v>5</v>
      </c>
      <c r="FC45" s="43">
        <v>4</v>
      </c>
      <c r="FD45" s="43">
        <v>4</v>
      </c>
      <c r="FE45" s="43">
        <v>4</v>
      </c>
      <c r="FF45" s="43">
        <v>3</v>
      </c>
      <c r="FG45" s="43">
        <v>5</v>
      </c>
      <c r="FH45" s="43">
        <v>5</v>
      </c>
      <c r="FI45" s="43">
        <v>4</v>
      </c>
      <c r="FJ45" s="43">
        <v>5</v>
      </c>
      <c r="FK45" s="43">
        <v>4</v>
      </c>
      <c r="FL45" s="43">
        <v>5</v>
      </c>
      <c r="FM45" s="43">
        <v>5</v>
      </c>
      <c r="FN45" s="43">
        <v>5</v>
      </c>
      <c r="FO45" s="43">
        <v>4</v>
      </c>
      <c r="FP45" s="43">
        <v>3</v>
      </c>
      <c r="FQ45" s="43">
        <v>4</v>
      </c>
      <c r="FR45" s="43">
        <v>5</v>
      </c>
      <c r="FS45" s="43">
        <v>3</v>
      </c>
      <c r="FT45" s="43">
        <v>4</v>
      </c>
      <c r="FU45" s="43">
        <v>4</v>
      </c>
      <c r="FV45" s="43">
        <v>2</v>
      </c>
      <c r="FW45" s="43">
        <v>3</v>
      </c>
      <c r="FX45" s="43">
        <v>3</v>
      </c>
      <c r="FY45" s="43">
        <v>5</v>
      </c>
      <c r="FZ45" s="43">
        <v>3</v>
      </c>
      <c r="GA45" s="43">
        <v>4</v>
      </c>
      <c r="GB45" s="43">
        <v>3</v>
      </c>
      <c r="GC45" s="43">
        <v>4</v>
      </c>
      <c r="GD45" s="43">
        <v>5</v>
      </c>
      <c r="GE45" s="43">
        <v>4</v>
      </c>
      <c r="GF45" s="43">
        <v>5</v>
      </c>
      <c r="GG45" s="43">
        <v>3</v>
      </c>
      <c r="GH45" s="43">
        <v>2</v>
      </c>
      <c r="GI45" s="30">
        <f t="shared" si="4"/>
        <v>749</v>
      </c>
    </row>
    <row r="51" spans="1:1" ht="18.75" x14ac:dyDescent="0.3">
      <c r="A51" s="44"/>
    </row>
  </sheetData>
  <mergeCells count="8">
    <mergeCell ref="GM31:GM40"/>
    <mergeCell ref="A37:DG37"/>
    <mergeCell ref="A1:GM2"/>
    <mergeCell ref="A3:GM3"/>
    <mergeCell ref="A4:GM4"/>
    <mergeCell ref="GM5:GM27"/>
    <mergeCell ref="GL9:GL27"/>
    <mergeCell ref="A19:DG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64"/>
  <sheetViews>
    <sheetView topLeftCell="A44" workbookViewId="0">
      <selection activeCell="B1" sqref="B1:G65"/>
    </sheetView>
  </sheetViews>
  <sheetFormatPr defaultRowHeight="15" x14ac:dyDescent="0.25"/>
  <cols>
    <col min="2" max="2" width="62.7109375" customWidth="1"/>
    <col min="3" max="3" width="25.5703125" style="6" customWidth="1"/>
    <col min="4" max="4" width="14" style="6" bestFit="1" customWidth="1"/>
    <col min="5" max="5" width="11.85546875" bestFit="1" customWidth="1"/>
    <col min="6" max="6" width="13" customWidth="1"/>
    <col min="7" max="7" width="17.42578125" style="69" customWidth="1"/>
  </cols>
  <sheetData>
    <row r="1" spans="2:7" s="45" customFormat="1" ht="18.75" x14ac:dyDescent="0.3">
      <c r="B1" s="136" t="s">
        <v>410</v>
      </c>
      <c r="C1" s="136"/>
      <c r="D1" s="136"/>
      <c r="E1" s="136"/>
      <c r="F1" s="136"/>
      <c r="G1" s="136"/>
    </row>
    <row r="2" spans="2:7" s="45" customFormat="1" ht="18.75" x14ac:dyDescent="0.3">
      <c r="B2" s="138" t="s">
        <v>411</v>
      </c>
      <c r="C2" s="138"/>
      <c r="D2" s="138"/>
      <c r="E2" s="138"/>
      <c r="F2" s="138"/>
      <c r="G2" s="138"/>
    </row>
    <row r="3" spans="2:7" x14ac:dyDescent="0.25">
      <c r="B3" s="137"/>
      <c r="C3" s="137"/>
      <c r="D3" s="137"/>
      <c r="E3" s="137"/>
      <c r="F3" s="137"/>
      <c r="G3" s="137"/>
    </row>
    <row r="4" spans="2:7" x14ac:dyDescent="0.25">
      <c r="B4" s="139" t="s">
        <v>375</v>
      </c>
      <c r="C4" s="140" t="s">
        <v>374</v>
      </c>
      <c r="D4" s="143" t="s">
        <v>412</v>
      </c>
      <c r="E4" s="143"/>
      <c r="F4" s="143"/>
      <c r="G4" s="143"/>
    </row>
    <row r="5" spans="2:7" x14ac:dyDescent="0.25">
      <c r="B5" s="139"/>
      <c r="C5" s="141"/>
      <c r="D5" s="143" t="s">
        <v>413</v>
      </c>
      <c r="E5" s="144" t="s">
        <v>414</v>
      </c>
      <c r="F5" s="144" t="s">
        <v>415</v>
      </c>
      <c r="G5" s="144" t="s">
        <v>416</v>
      </c>
    </row>
    <row r="6" spans="2:7" x14ac:dyDescent="0.25">
      <c r="B6" s="139"/>
      <c r="C6" s="142"/>
      <c r="D6" s="143"/>
      <c r="E6" s="144"/>
      <c r="F6" s="144"/>
      <c r="G6" s="144"/>
    </row>
    <row r="7" spans="2:7" x14ac:dyDescent="0.25">
      <c r="B7" s="46" t="s">
        <v>376</v>
      </c>
      <c r="C7" s="47">
        <v>722</v>
      </c>
      <c r="D7" s="48">
        <f>ROUND((C7)/189,0)</f>
        <v>4</v>
      </c>
      <c r="E7" s="46" t="s">
        <v>417</v>
      </c>
      <c r="F7" s="143" t="s">
        <v>418</v>
      </c>
      <c r="G7" s="145" t="s">
        <v>379</v>
      </c>
    </row>
    <row r="8" spans="2:7" x14ac:dyDescent="0.25">
      <c r="B8" s="46" t="s">
        <v>377</v>
      </c>
      <c r="C8" s="47">
        <v>708</v>
      </c>
      <c r="D8" s="48">
        <f t="shared" ref="D8:D12" si="0">ROUND((C8)/189,0)</f>
        <v>4</v>
      </c>
      <c r="E8" s="46" t="s">
        <v>417</v>
      </c>
      <c r="F8" s="143"/>
      <c r="G8" s="145"/>
    </row>
    <row r="9" spans="2:7" ht="30" x14ac:dyDescent="0.25">
      <c r="B9" s="49" t="s">
        <v>378</v>
      </c>
      <c r="C9" s="47">
        <v>677</v>
      </c>
      <c r="D9" s="48">
        <f t="shared" si="0"/>
        <v>4</v>
      </c>
      <c r="E9" s="46" t="s">
        <v>417</v>
      </c>
      <c r="F9" s="143"/>
      <c r="G9" s="145"/>
    </row>
    <row r="10" spans="2:7" x14ac:dyDescent="0.25">
      <c r="B10" s="46" t="s">
        <v>379</v>
      </c>
      <c r="C10" s="47">
        <v>675</v>
      </c>
      <c r="D10" s="48">
        <f t="shared" si="0"/>
        <v>4</v>
      </c>
      <c r="E10" s="46" t="s">
        <v>417</v>
      </c>
      <c r="F10" s="143"/>
      <c r="G10" s="145"/>
    </row>
    <row r="11" spans="2:7" x14ac:dyDescent="0.25">
      <c r="B11" s="46" t="s">
        <v>380</v>
      </c>
      <c r="C11" s="47">
        <v>705</v>
      </c>
      <c r="D11" s="48">
        <f t="shared" si="0"/>
        <v>4</v>
      </c>
      <c r="E11" s="46" t="s">
        <v>417</v>
      </c>
      <c r="F11" s="143"/>
      <c r="G11" s="145"/>
    </row>
    <row r="12" spans="2:7" x14ac:dyDescent="0.25">
      <c r="B12" s="46" t="s">
        <v>419</v>
      </c>
      <c r="C12" s="47">
        <v>732</v>
      </c>
      <c r="D12" s="48">
        <f t="shared" si="0"/>
        <v>4</v>
      </c>
      <c r="E12" s="46" t="s">
        <v>417</v>
      </c>
      <c r="F12" s="143"/>
      <c r="G12" s="145"/>
    </row>
    <row r="13" spans="2:7" ht="195" x14ac:dyDescent="0.25">
      <c r="B13" s="50" t="s">
        <v>420</v>
      </c>
      <c r="C13" s="146"/>
      <c r="D13" s="146"/>
      <c r="E13" s="146"/>
      <c r="F13" s="146"/>
      <c r="G13" s="141"/>
    </row>
    <row r="14" spans="2:7" x14ac:dyDescent="0.25">
      <c r="B14" s="139" t="s">
        <v>382</v>
      </c>
      <c r="C14" s="140" t="s">
        <v>374</v>
      </c>
      <c r="D14" s="147" t="s">
        <v>421</v>
      </c>
      <c r="E14" s="147"/>
      <c r="F14" s="147"/>
      <c r="G14" s="147"/>
    </row>
    <row r="15" spans="2:7" x14ac:dyDescent="0.25">
      <c r="B15" s="139"/>
      <c r="C15" s="141"/>
      <c r="D15" s="147" t="s">
        <v>413</v>
      </c>
      <c r="E15" s="148" t="s">
        <v>414</v>
      </c>
      <c r="F15" s="148" t="s">
        <v>415</v>
      </c>
      <c r="G15" s="148" t="s">
        <v>416</v>
      </c>
    </row>
    <row r="16" spans="2:7" x14ac:dyDescent="0.25">
      <c r="B16" s="139"/>
      <c r="C16" s="142"/>
      <c r="D16" s="147"/>
      <c r="E16" s="148"/>
      <c r="F16" s="148"/>
      <c r="G16" s="148"/>
    </row>
    <row r="17" spans="2:7" x14ac:dyDescent="0.25">
      <c r="B17" s="51" t="s">
        <v>383</v>
      </c>
      <c r="C17" s="47">
        <v>783</v>
      </c>
      <c r="D17" s="52">
        <f>ROUND((C17)/189,0)</f>
        <v>4</v>
      </c>
      <c r="E17" s="51" t="s">
        <v>417</v>
      </c>
      <c r="F17" s="147" t="s">
        <v>384</v>
      </c>
      <c r="G17" s="147" t="s">
        <v>386</v>
      </c>
    </row>
    <row r="18" spans="2:7" x14ac:dyDescent="0.25">
      <c r="B18" s="51" t="s">
        <v>384</v>
      </c>
      <c r="C18" s="47">
        <v>785</v>
      </c>
      <c r="D18" s="52">
        <f t="shared" ref="D18:D21" si="1">ROUND((C18)/189,0)</f>
        <v>4</v>
      </c>
      <c r="E18" s="51" t="s">
        <v>417</v>
      </c>
      <c r="F18" s="147"/>
      <c r="G18" s="147"/>
    </row>
    <row r="19" spans="2:7" x14ac:dyDescent="0.25">
      <c r="B19" s="51" t="s">
        <v>385</v>
      </c>
      <c r="C19" s="47">
        <v>762</v>
      </c>
      <c r="D19" s="52">
        <f t="shared" si="1"/>
        <v>4</v>
      </c>
      <c r="E19" s="51" t="s">
        <v>417</v>
      </c>
      <c r="F19" s="147"/>
      <c r="G19" s="147"/>
    </row>
    <row r="20" spans="2:7" x14ac:dyDescent="0.25">
      <c r="B20" s="51" t="s">
        <v>386</v>
      </c>
      <c r="C20" s="47">
        <v>750</v>
      </c>
      <c r="D20" s="52">
        <f t="shared" si="1"/>
        <v>4</v>
      </c>
      <c r="E20" s="51" t="s">
        <v>417</v>
      </c>
      <c r="F20" s="147"/>
      <c r="G20" s="147"/>
    </row>
    <row r="21" spans="2:7" x14ac:dyDescent="0.25">
      <c r="B21" s="51" t="s">
        <v>419</v>
      </c>
      <c r="C21" s="47">
        <v>773</v>
      </c>
      <c r="D21" s="52">
        <f t="shared" si="1"/>
        <v>4</v>
      </c>
      <c r="E21" s="51" t="s">
        <v>417</v>
      </c>
      <c r="F21" s="147"/>
      <c r="G21" s="147"/>
    </row>
    <row r="22" spans="2:7" ht="135" x14ac:dyDescent="0.25">
      <c r="B22" s="53" t="s">
        <v>422</v>
      </c>
      <c r="C22" s="54"/>
      <c r="D22" s="52"/>
      <c r="E22" s="51"/>
      <c r="F22" s="55"/>
      <c r="G22" s="56"/>
    </row>
    <row r="23" spans="2:7" x14ac:dyDescent="0.25">
      <c r="B23" s="139" t="s">
        <v>387</v>
      </c>
      <c r="C23" s="140" t="s">
        <v>374</v>
      </c>
      <c r="D23" s="149" t="s">
        <v>423</v>
      </c>
      <c r="E23" s="149"/>
      <c r="F23" s="149"/>
      <c r="G23" s="149"/>
    </row>
    <row r="24" spans="2:7" x14ac:dyDescent="0.25">
      <c r="B24" s="139"/>
      <c r="C24" s="141"/>
      <c r="D24" s="149" t="s">
        <v>413</v>
      </c>
      <c r="E24" s="150" t="s">
        <v>414</v>
      </c>
      <c r="F24" s="150" t="s">
        <v>415</v>
      </c>
      <c r="G24" s="150" t="s">
        <v>416</v>
      </c>
    </row>
    <row r="25" spans="2:7" x14ac:dyDescent="0.25">
      <c r="B25" s="139"/>
      <c r="C25" s="142"/>
      <c r="D25" s="149"/>
      <c r="E25" s="150"/>
      <c r="F25" s="150"/>
      <c r="G25" s="150"/>
    </row>
    <row r="26" spans="2:7" x14ac:dyDescent="0.25">
      <c r="B26" s="57" t="s">
        <v>388</v>
      </c>
      <c r="C26" s="47">
        <v>747</v>
      </c>
      <c r="D26" s="58">
        <f>ROUND((C26)/189,0)</f>
        <v>4</v>
      </c>
      <c r="E26" s="57" t="s">
        <v>417</v>
      </c>
      <c r="F26" s="149" t="s">
        <v>394</v>
      </c>
      <c r="G26" s="149" t="s">
        <v>424</v>
      </c>
    </row>
    <row r="27" spans="2:7" x14ac:dyDescent="0.25">
      <c r="B27" s="57" t="s">
        <v>389</v>
      </c>
      <c r="C27" s="47">
        <v>723</v>
      </c>
      <c r="D27" s="58">
        <f t="shared" ref="D27:D34" si="2">ROUND((C27)/189,0)</f>
        <v>4</v>
      </c>
      <c r="E27" s="57" t="s">
        <v>417</v>
      </c>
      <c r="F27" s="149"/>
      <c r="G27" s="149"/>
    </row>
    <row r="28" spans="2:7" x14ac:dyDescent="0.25">
      <c r="B28" s="57" t="s">
        <v>390</v>
      </c>
      <c r="C28" s="47">
        <v>741</v>
      </c>
      <c r="D28" s="58">
        <f t="shared" si="2"/>
        <v>4</v>
      </c>
      <c r="E28" s="57" t="s">
        <v>417</v>
      </c>
      <c r="F28" s="149"/>
      <c r="G28" s="149"/>
    </row>
    <row r="29" spans="2:7" x14ac:dyDescent="0.25">
      <c r="B29" s="57" t="s">
        <v>391</v>
      </c>
      <c r="C29" s="47">
        <v>741</v>
      </c>
      <c r="D29" s="58">
        <f t="shared" si="2"/>
        <v>4</v>
      </c>
      <c r="E29" s="57" t="s">
        <v>417</v>
      </c>
      <c r="F29" s="149"/>
      <c r="G29" s="149"/>
    </row>
    <row r="30" spans="2:7" x14ac:dyDescent="0.25">
      <c r="B30" s="57" t="s">
        <v>392</v>
      </c>
      <c r="C30" s="47">
        <v>718</v>
      </c>
      <c r="D30" s="58">
        <f t="shared" si="2"/>
        <v>4</v>
      </c>
      <c r="E30" s="57" t="s">
        <v>417</v>
      </c>
      <c r="F30" s="149"/>
      <c r="G30" s="149"/>
    </row>
    <row r="31" spans="2:7" x14ac:dyDescent="0.25">
      <c r="B31" s="57" t="s">
        <v>393</v>
      </c>
      <c r="C31" s="47">
        <v>711</v>
      </c>
      <c r="D31" s="58">
        <f t="shared" si="2"/>
        <v>4</v>
      </c>
      <c r="E31" s="57" t="s">
        <v>417</v>
      </c>
      <c r="F31" s="149"/>
      <c r="G31" s="149"/>
    </row>
    <row r="32" spans="2:7" x14ac:dyDescent="0.25">
      <c r="B32" s="57" t="s">
        <v>394</v>
      </c>
      <c r="C32" s="47">
        <v>759</v>
      </c>
      <c r="D32" s="58">
        <f t="shared" si="2"/>
        <v>4</v>
      </c>
      <c r="E32" s="57" t="s">
        <v>417</v>
      </c>
      <c r="F32" s="149"/>
      <c r="G32" s="149"/>
    </row>
    <row r="33" spans="2:7" x14ac:dyDescent="0.25">
      <c r="B33" s="57" t="s">
        <v>395</v>
      </c>
      <c r="C33" s="47">
        <v>726</v>
      </c>
      <c r="D33" s="58">
        <f t="shared" si="2"/>
        <v>4</v>
      </c>
      <c r="E33" s="57" t="s">
        <v>417</v>
      </c>
      <c r="F33" s="149"/>
      <c r="G33" s="149"/>
    </row>
    <row r="34" spans="2:7" x14ac:dyDescent="0.25">
      <c r="B34" s="57" t="s">
        <v>419</v>
      </c>
      <c r="C34" s="47">
        <v>753</v>
      </c>
      <c r="D34" s="58">
        <f t="shared" si="2"/>
        <v>4</v>
      </c>
      <c r="E34" s="57" t="s">
        <v>417</v>
      </c>
      <c r="F34" s="149"/>
      <c r="G34" s="149"/>
    </row>
    <row r="35" spans="2:7" ht="90" x14ac:dyDescent="0.25">
      <c r="B35" s="59" t="s">
        <v>425</v>
      </c>
      <c r="C35" s="54"/>
      <c r="D35" s="60"/>
      <c r="E35" s="61"/>
      <c r="F35" s="62"/>
      <c r="G35" s="63"/>
    </row>
    <row r="36" spans="2:7" x14ac:dyDescent="0.25">
      <c r="B36" s="139" t="s">
        <v>396</v>
      </c>
      <c r="C36" s="140" t="s">
        <v>374</v>
      </c>
      <c r="D36" s="151" t="s">
        <v>423</v>
      </c>
      <c r="E36" s="151"/>
      <c r="F36" s="152"/>
      <c r="G36" s="153"/>
    </row>
    <row r="37" spans="2:7" x14ac:dyDescent="0.25">
      <c r="B37" s="139"/>
      <c r="C37" s="141"/>
      <c r="D37" s="151" t="s">
        <v>413</v>
      </c>
      <c r="E37" s="154" t="s">
        <v>414</v>
      </c>
      <c r="F37" s="155" t="s">
        <v>415</v>
      </c>
      <c r="G37" s="155" t="s">
        <v>416</v>
      </c>
    </row>
    <row r="38" spans="2:7" x14ac:dyDescent="0.25">
      <c r="B38" s="139"/>
      <c r="C38" s="142"/>
      <c r="D38" s="151"/>
      <c r="E38" s="154"/>
      <c r="F38" s="155"/>
      <c r="G38" s="155"/>
    </row>
    <row r="39" spans="2:7" x14ac:dyDescent="0.25">
      <c r="B39" s="64" t="s">
        <v>397</v>
      </c>
      <c r="C39" s="47">
        <v>579</v>
      </c>
      <c r="D39" s="65">
        <f>ROUND((C39)/189,0)</f>
        <v>3</v>
      </c>
      <c r="E39" s="66" t="s">
        <v>426</v>
      </c>
      <c r="F39" s="157" t="s">
        <v>402</v>
      </c>
      <c r="G39" s="157" t="s">
        <v>397</v>
      </c>
    </row>
    <row r="40" spans="2:7" x14ac:dyDescent="0.25">
      <c r="B40" s="64" t="s">
        <v>398</v>
      </c>
      <c r="C40" s="47">
        <v>598</v>
      </c>
      <c r="D40" s="65">
        <f t="shared" ref="D40:D45" si="3">ROUND((C40)/189,0)</f>
        <v>3</v>
      </c>
      <c r="E40" s="66" t="s">
        <v>426</v>
      </c>
      <c r="F40" s="157"/>
      <c r="G40" s="157"/>
    </row>
    <row r="41" spans="2:7" x14ac:dyDescent="0.25">
      <c r="B41" s="64" t="s">
        <v>399</v>
      </c>
      <c r="C41" s="47">
        <v>615</v>
      </c>
      <c r="D41" s="65">
        <f t="shared" si="3"/>
        <v>3</v>
      </c>
      <c r="E41" s="66" t="s">
        <v>426</v>
      </c>
      <c r="F41" s="157"/>
      <c r="G41" s="157"/>
    </row>
    <row r="42" spans="2:7" x14ac:dyDescent="0.25">
      <c r="B42" s="64" t="s">
        <v>400</v>
      </c>
      <c r="C42" s="47">
        <v>622</v>
      </c>
      <c r="D42" s="65">
        <f t="shared" si="3"/>
        <v>3</v>
      </c>
      <c r="E42" s="66" t="s">
        <v>426</v>
      </c>
      <c r="F42" s="157"/>
      <c r="G42" s="157"/>
    </row>
    <row r="43" spans="2:7" x14ac:dyDescent="0.25">
      <c r="B43" s="64" t="s">
        <v>401</v>
      </c>
      <c r="C43" s="47">
        <v>627</v>
      </c>
      <c r="D43" s="65">
        <f t="shared" si="3"/>
        <v>3</v>
      </c>
      <c r="E43" s="66" t="s">
        <v>426</v>
      </c>
      <c r="F43" s="157"/>
      <c r="G43" s="157"/>
    </row>
    <row r="44" spans="2:7" x14ac:dyDescent="0.25">
      <c r="B44" s="64" t="s">
        <v>402</v>
      </c>
      <c r="C44" s="47">
        <v>655</v>
      </c>
      <c r="D44" s="65">
        <f t="shared" si="3"/>
        <v>3</v>
      </c>
      <c r="E44" s="66" t="s">
        <v>426</v>
      </c>
      <c r="F44" s="157"/>
      <c r="G44" s="157"/>
    </row>
    <row r="45" spans="2:7" x14ac:dyDescent="0.25">
      <c r="B45" s="64" t="s">
        <v>419</v>
      </c>
      <c r="C45" s="47">
        <v>657</v>
      </c>
      <c r="D45" s="65">
        <f t="shared" si="3"/>
        <v>3</v>
      </c>
      <c r="E45" s="66" t="s">
        <v>426</v>
      </c>
      <c r="F45" s="157"/>
      <c r="G45" s="157"/>
    </row>
    <row r="46" spans="2:7" ht="135" x14ac:dyDescent="0.25">
      <c r="B46" s="67" t="s">
        <v>528</v>
      </c>
      <c r="C46" s="54"/>
      <c r="D46" s="68"/>
      <c r="E46" s="69"/>
      <c r="F46" s="70"/>
      <c r="G46" s="71"/>
    </row>
    <row r="47" spans="2:7" x14ac:dyDescent="0.25">
      <c r="B47" s="139" t="s">
        <v>403</v>
      </c>
      <c r="C47" s="140" t="s">
        <v>374</v>
      </c>
      <c r="D47" s="158" t="s">
        <v>423</v>
      </c>
      <c r="E47" s="158"/>
      <c r="F47" s="158"/>
      <c r="G47" s="158"/>
    </row>
    <row r="48" spans="2:7" x14ac:dyDescent="0.25">
      <c r="B48" s="139"/>
      <c r="C48" s="141"/>
      <c r="D48" s="158" t="s">
        <v>413</v>
      </c>
      <c r="E48" s="159" t="s">
        <v>414</v>
      </c>
      <c r="F48" s="159" t="s">
        <v>415</v>
      </c>
      <c r="G48" s="159" t="s">
        <v>416</v>
      </c>
    </row>
    <row r="49" spans="2:8" x14ac:dyDescent="0.25">
      <c r="B49" s="139"/>
      <c r="C49" s="142"/>
      <c r="D49" s="158"/>
      <c r="E49" s="159"/>
      <c r="F49" s="159"/>
      <c r="G49" s="159"/>
    </row>
    <row r="50" spans="2:8" x14ac:dyDescent="0.25">
      <c r="B50" s="72" t="s">
        <v>404</v>
      </c>
      <c r="C50" s="47">
        <v>728</v>
      </c>
      <c r="D50" s="73">
        <f>ROUND((C50)/189,0)</f>
        <v>4</v>
      </c>
      <c r="E50" s="72" t="s">
        <v>417</v>
      </c>
      <c r="F50" s="156" t="s">
        <v>387</v>
      </c>
      <c r="G50" s="156" t="s">
        <v>407</v>
      </c>
    </row>
    <row r="51" spans="2:8" x14ac:dyDescent="0.25">
      <c r="B51" s="72" t="s">
        <v>405</v>
      </c>
      <c r="C51" s="47">
        <v>742</v>
      </c>
      <c r="D51" s="73">
        <f t="shared" ref="D51:D57" si="4">ROUND((C51)/189,0)</f>
        <v>4</v>
      </c>
      <c r="E51" s="72" t="s">
        <v>417</v>
      </c>
      <c r="F51" s="156"/>
      <c r="G51" s="156"/>
    </row>
    <row r="52" spans="2:8" x14ac:dyDescent="0.25">
      <c r="B52" s="72" t="s">
        <v>387</v>
      </c>
      <c r="C52" s="47">
        <v>772</v>
      </c>
      <c r="D52" s="73">
        <f t="shared" si="4"/>
        <v>4</v>
      </c>
      <c r="E52" s="72" t="s">
        <v>417</v>
      </c>
      <c r="F52" s="156"/>
      <c r="G52" s="156"/>
    </row>
    <row r="53" spans="2:8" x14ac:dyDescent="0.25">
      <c r="B53" s="72" t="s">
        <v>406</v>
      </c>
      <c r="C53" s="47">
        <v>750</v>
      </c>
      <c r="D53" s="73">
        <f t="shared" si="4"/>
        <v>4</v>
      </c>
      <c r="E53" s="72" t="s">
        <v>417</v>
      </c>
      <c r="F53" s="156"/>
      <c r="G53" s="156"/>
    </row>
    <row r="54" spans="2:8" x14ac:dyDescent="0.25">
      <c r="B54" s="72" t="s">
        <v>407</v>
      </c>
      <c r="C54" s="47">
        <v>683</v>
      </c>
      <c r="D54" s="73">
        <f t="shared" si="4"/>
        <v>4</v>
      </c>
      <c r="E54" s="72" t="s">
        <v>417</v>
      </c>
      <c r="F54" s="156"/>
      <c r="G54" s="156"/>
    </row>
    <row r="55" spans="2:8" x14ac:dyDescent="0.25">
      <c r="B55" s="72" t="s">
        <v>408</v>
      </c>
      <c r="C55" s="47">
        <v>711</v>
      </c>
      <c r="D55" s="73">
        <f t="shared" si="4"/>
        <v>4</v>
      </c>
      <c r="E55" s="72" t="s">
        <v>417</v>
      </c>
      <c r="F55" s="156"/>
      <c r="G55" s="156"/>
    </row>
    <row r="56" spans="2:8" x14ac:dyDescent="0.25">
      <c r="B56" s="72" t="s">
        <v>409</v>
      </c>
      <c r="C56" s="47">
        <v>752</v>
      </c>
      <c r="D56" s="73">
        <f t="shared" si="4"/>
        <v>4</v>
      </c>
      <c r="E56" s="72" t="s">
        <v>417</v>
      </c>
      <c r="F56" s="156"/>
      <c r="G56" s="156"/>
    </row>
    <row r="57" spans="2:8" x14ac:dyDescent="0.25">
      <c r="B57" s="72" t="s">
        <v>419</v>
      </c>
      <c r="C57" s="47">
        <v>749</v>
      </c>
      <c r="D57" s="73">
        <f t="shared" si="4"/>
        <v>4</v>
      </c>
      <c r="E57" s="72" t="s">
        <v>417</v>
      </c>
      <c r="F57" s="156"/>
      <c r="G57" s="156"/>
    </row>
    <row r="58" spans="2:8" ht="159.75" customHeight="1" x14ac:dyDescent="0.25">
      <c r="B58" s="74" t="s">
        <v>427</v>
      </c>
      <c r="C58" s="75"/>
      <c r="D58" s="76"/>
      <c r="E58" s="77"/>
      <c r="F58" s="78"/>
      <c r="G58" s="79"/>
    </row>
    <row r="59" spans="2:8" x14ac:dyDescent="0.25">
      <c r="B59" s="80"/>
      <c r="C59" s="81"/>
      <c r="D59" s="81"/>
      <c r="E59" s="82"/>
      <c r="F59" s="82"/>
      <c r="G59" s="83"/>
    </row>
    <row r="63" spans="2:8" s="44" customFormat="1" ht="18.75" x14ac:dyDescent="0.3">
      <c r="B63" s="44" t="s">
        <v>369</v>
      </c>
      <c r="C63" s="84"/>
      <c r="D63" s="85" t="s">
        <v>370</v>
      </c>
      <c r="G63" s="86"/>
    </row>
    <row r="64" spans="2:8" s="44" customFormat="1" ht="18.75" x14ac:dyDescent="0.3">
      <c r="C64" s="84"/>
      <c r="D64" s="87" t="s">
        <v>371</v>
      </c>
      <c r="E64" s="87"/>
      <c r="F64" s="87"/>
      <c r="G64" s="87"/>
      <c r="H64" s="87"/>
    </row>
  </sheetData>
  <mergeCells count="49">
    <mergeCell ref="F50:F57"/>
    <mergeCell ref="G50:G57"/>
    <mergeCell ref="F39:F45"/>
    <mergeCell ref="G39:G45"/>
    <mergeCell ref="B47:B49"/>
    <mergeCell ref="C47:C49"/>
    <mergeCell ref="D47:G47"/>
    <mergeCell ref="D48:D49"/>
    <mergeCell ref="E48:E49"/>
    <mergeCell ref="F48:F49"/>
    <mergeCell ref="G48:G49"/>
    <mergeCell ref="F26:F34"/>
    <mergeCell ref="G26:G34"/>
    <mergeCell ref="B36:B38"/>
    <mergeCell ref="C36:C38"/>
    <mergeCell ref="D36:G36"/>
    <mergeCell ref="D37:D38"/>
    <mergeCell ref="E37:E38"/>
    <mergeCell ref="F37:F38"/>
    <mergeCell ref="G37:G38"/>
    <mergeCell ref="F17:F21"/>
    <mergeCell ref="G17:G21"/>
    <mergeCell ref="B23:B25"/>
    <mergeCell ref="C23:C25"/>
    <mergeCell ref="D23:G23"/>
    <mergeCell ref="D24:D25"/>
    <mergeCell ref="E24:E25"/>
    <mergeCell ref="F24:F25"/>
    <mergeCell ref="G24:G25"/>
    <mergeCell ref="F7:F12"/>
    <mergeCell ref="G7:G12"/>
    <mergeCell ref="C13:G13"/>
    <mergeCell ref="B14:B16"/>
    <mergeCell ref="C14:C16"/>
    <mergeCell ref="D14:G14"/>
    <mergeCell ref="D15:D16"/>
    <mergeCell ref="E15:E16"/>
    <mergeCell ref="F15:F16"/>
    <mergeCell ref="G15:G16"/>
    <mergeCell ref="B1:G1"/>
    <mergeCell ref="B3:G3"/>
    <mergeCell ref="B2:G2"/>
    <mergeCell ref="B4:B6"/>
    <mergeCell ref="C4:C6"/>
    <mergeCell ref="D4:G4"/>
    <mergeCell ref="D5:D6"/>
    <mergeCell ref="E5:E6"/>
    <mergeCell ref="F5:F6"/>
    <mergeCell ref="G5:G6"/>
  </mergeCells>
  <pageMargins left="0.11811023622047245" right="0.11811023622047245" top="0.19685039370078741" bottom="0.19685039370078741" header="0.19685039370078741" footer="0.19685039370078741"/>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L276"/>
  <sheetViews>
    <sheetView topLeftCell="R1" workbookViewId="0">
      <selection activeCell="A272" sqref="A1:CL272"/>
    </sheetView>
  </sheetViews>
  <sheetFormatPr defaultColWidth="9.140625" defaultRowHeight="11.25" x14ac:dyDescent="0.2"/>
  <cols>
    <col min="1" max="1" width="31.5703125" style="90" customWidth="1"/>
    <col min="2" max="2" width="3" style="21" bestFit="1" customWidth="1"/>
    <col min="3" max="3" width="3.28515625" style="21" customWidth="1"/>
    <col min="4" max="4" width="4" style="21" bestFit="1" customWidth="1"/>
    <col min="5" max="5" width="4.140625" style="21" bestFit="1" customWidth="1"/>
    <col min="6" max="30" width="3.28515625" style="21" customWidth="1"/>
    <col min="31" max="32" width="3.28515625" style="88" customWidth="1"/>
    <col min="33" max="46" width="3.28515625" style="89" customWidth="1"/>
    <col min="47" max="47" width="4.140625" style="89" bestFit="1" customWidth="1"/>
    <col min="48" max="88" width="3.28515625" style="89" customWidth="1"/>
    <col min="89" max="89" width="9.28515625" style="89" bestFit="1" customWidth="1"/>
    <col min="90" max="16384" width="9.140625" style="89"/>
  </cols>
  <sheetData>
    <row r="1" spans="1:90" ht="18.75" customHeight="1" x14ac:dyDescent="0.2">
      <c r="A1" s="162" t="s">
        <v>428</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c r="AY1" s="162"/>
      <c r="AZ1" s="162"/>
      <c r="BA1" s="162"/>
      <c r="BB1" s="162"/>
      <c r="BC1" s="162"/>
      <c r="BD1" s="162"/>
      <c r="BE1" s="162"/>
      <c r="BF1" s="162"/>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2"/>
      <c r="CG1" s="162"/>
      <c r="CH1" s="162"/>
      <c r="CI1" s="162"/>
      <c r="CJ1" s="162"/>
      <c r="CK1" s="162"/>
      <c r="CL1" s="162"/>
    </row>
    <row r="2" spans="1:90" x14ac:dyDescent="0.2">
      <c r="A2" s="162"/>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c r="BV2" s="162"/>
      <c r="BW2" s="162"/>
      <c r="BX2" s="162"/>
      <c r="BY2" s="162"/>
      <c r="BZ2" s="162"/>
      <c r="CA2" s="162"/>
      <c r="CB2" s="162"/>
      <c r="CC2" s="162"/>
      <c r="CD2" s="162"/>
      <c r="CE2" s="162"/>
      <c r="CF2" s="162"/>
      <c r="CG2" s="162"/>
      <c r="CH2" s="162"/>
      <c r="CI2" s="162"/>
      <c r="CJ2" s="162"/>
      <c r="CK2" s="162"/>
      <c r="CL2" s="162"/>
    </row>
    <row r="3" spans="1:90" s="123" customFormat="1" ht="18.75" customHeight="1" x14ac:dyDescent="0.25">
      <c r="A3" s="163" t="s">
        <v>429</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row>
    <row r="4" spans="1:90" ht="12" x14ac:dyDescent="0.2">
      <c r="A4" s="91" t="s">
        <v>430</v>
      </c>
      <c r="B4" s="160" t="s">
        <v>431</v>
      </c>
      <c r="C4" s="92">
        <v>36</v>
      </c>
      <c r="D4" s="92">
        <v>129</v>
      </c>
      <c r="E4" s="92">
        <v>98</v>
      </c>
      <c r="F4" s="92">
        <v>54</v>
      </c>
      <c r="G4" s="92">
        <v>61</v>
      </c>
      <c r="H4" s="92">
        <v>61</v>
      </c>
      <c r="I4" s="92">
        <v>34</v>
      </c>
      <c r="J4" s="92">
        <v>28</v>
      </c>
      <c r="K4" s="92">
        <v>113</v>
      </c>
      <c r="L4" s="92">
        <v>37</v>
      </c>
      <c r="M4" s="92">
        <v>181</v>
      </c>
      <c r="N4" s="92">
        <v>5</v>
      </c>
      <c r="O4" s="92">
        <v>55</v>
      </c>
      <c r="P4" s="92">
        <v>99</v>
      </c>
      <c r="Q4" s="92">
        <v>33</v>
      </c>
      <c r="R4" s="92">
        <v>133</v>
      </c>
      <c r="S4" s="92">
        <v>127</v>
      </c>
      <c r="T4" s="92">
        <v>90</v>
      </c>
      <c r="U4" s="92">
        <v>132</v>
      </c>
      <c r="V4" s="92">
        <v>180</v>
      </c>
      <c r="W4" s="92">
        <v>21</v>
      </c>
      <c r="X4" s="92">
        <v>39</v>
      </c>
      <c r="Y4" s="92">
        <v>103</v>
      </c>
      <c r="Z4" s="92">
        <v>124</v>
      </c>
      <c r="AA4" s="92">
        <v>72</v>
      </c>
      <c r="AB4" s="92">
        <v>73</v>
      </c>
      <c r="AC4" s="92">
        <v>102</v>
      </c>
      <c r="AD4" s="92">
        <v>143</v>
      </c>
      <c r="AE4" s="92">
        <v>130</v>
      </c>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4"/>
      <c r="BK4" s="94"/>
      <c r="BL4" s="94"/>
      <c r="BM4" s="94"/>
      <c r="BN4" s="94"/>
      <c r="BO4" s="94"/>
      <c r="BP4" s="94"/>
      <c r="BQ4" s="94"/>
      <c r="BR4" s="94"/>
      <c r="BS4" s="94"/>
      <c r="BT4" s="94"/>
      <c r="BU4" s="94"/>
      <c r="BV4" s="94"/>
      <c r="BW4" s="94"/>
      <c r="BX4" s="94"/>
      <c r="BY4" s="94"/>
      <c r="BZ4" s="94"/>
      <c r="CA4" s="94"/>
      <c r="CB4" s="94"/>
      <c r="CC4" s="94"/>
      <c r="CD4" s="94"/>
      <c r="CE4" s="94"/>
      <c r="CF4" s="94"/>
      <c r="CG4" s="94"/>
      <c r="CH4" s="94"/>
      <c r="CI4" s="94"/>
      <c r="CJ4" s="94"/>
      <c r="CK4" s="95" t="s">
        <v>374</v>
      </c>
      <c r="CL4" s="96" t="s">
        <v>432</v>
      </c>
    </row>
    <row r="5" spans="1:90" ht="12" x14ac:dyDescent="0.2">
      <c r="A5" s="91" t="s">
        <v>433</v>
      </c>
      <c r="B5" s="160"/>
      <c r="C5" s="97">
        <v>4</v>
      </c>
      <c r="D5" s="97">
        <v>5</v>
      </c>
      <c r="E5" s="97">
        <v>5</v>
      </c>
      <c r="F5" s="97">
        <v>5</v>
      </c>
      <c r="G5" s="97">
        <v>1</v>
      </c>
      <c r="H5" s="97">
        <v>2</v>
      </c>
      <c r="I5" s="97">
        <v>4</v>
      </c>
      <c r="J5" s="97">
        <v>5</v>
      </c>
      <c r="K5" s="97">
        <v>5</v>
      </c>
      <c r="L5" s="97">
        <v>3</v>
      </c>
      <c r="M5" s="97">
        <v>5</v>
      </c>
      <c r="N5" s="97">
        <v>1</v>
      </c>
      <c r="O5" s="97">
        <v>3</v>
      </c>
      <c r="P5" s="97">
        <v>5</v>
      </c>
      <c r="Q5" s="97">
        <v>5</v>
      </c>
      <c r="R5" s="97">
        <v>5</v>
      </c>
      <c r="S5" s="97">
        <v>5</v>
      </c>
      <c r="T5" s="97">
        <v>5</v>
      </c>
      <c r="U5" s="97">
        <v>4</v>
      </c>
      <c r="V5" s="97">
        <v>4</v>
      </c>
      <c r="W5" s="97">
        <v>5</v>
      </c>
      <c r="X5" s="97">
        <v>4</v>
      </c>
      <c r="Y5" s="97">
        <v>5</v>
      </c>
      <c r="Z5" s="97">
        <v>5</v>
      </c>
      <c r="AA5" s="97">
        <v>5</v>
      </c>
      <c r="AB5" s="97">
        <v>5</v>
      </c>
      <c r="AC5" s="97">
        <v>3</v>
      </c>
      <c r="AD5" s="97">
        <v>5</v>
      </c>
      <c r="AE5" s="97">
        <v>4</v>
      </c>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4"/>
      <c r="BK5" s="94"/>
      <c r="BL5" s="94"/>
      <c r="BM5" s="94"/>
      <c r="BN5" s="94"/>
      <c r="BO5" s="94"/>
      <c r="BP5" s="94"/>
      <c r="BQ5" s="94"/>
      <c r="BR5" s="94"/>
      <c r="BS5" s="94"/>
      <c r="BT5" s="94"/>
      <c r="BU5" s="94"/>
      <c r="BV5" s="94"/>
      <c r="BW5" s="94"/>
      <c r="BX5" s="94"/>
      <c r="BY5" s="94"/>
      <c r="BZ5" s="94"/>
      <c r="CA5" s="94"/>
      <c r="CB5" s="94"/>
      <c r="CC5" s="94"/>
      <c r="CD5" s="94"/>
      <c r="CE5" s="94"/>
      <c r="CF5" s="94"/>
      <c r="CG5" s="94"/>
      <c r="CH5" s="94"/>
      <c r="CI5" s="94"/>
      <c r="CJ5" s="94"/>
      <c r="CK5" s="98">
        <f>SUM(C5:CJ5)</f>
        <v>122</v>
      </c>
      <c r="CL5" s="99">
        <f>ROUNDUP(CK5/29,0)</f>
        <v>5</v>
      </c>
    </row>
    <row r="6" spans="1:90" ht="12" x14ac:dyDescent="0.2">
      <c r="A6" s="91" t="s">
        <v>434</v>
      </c>
      <c r="B6" s="160"/>
      <c r="C6" s="97">
        <v>4</v>
      </c>
      <c r="D6" s="97">
        <v>5</v>
      </c>
      <c r="E6" s="97">
        <v>4</v>
      </c>
      <c r="F6" s="97">
        <v>5</v>
      </c>
      <c r="G6" s="97">
        <v>5</v>
      </c>
      <c r="H6" s="97">
        <v>2</v>
      </c>
      <c r="I6" s="97">
        <v>4</v>
      </c>
      <c r="J6" s="97">
        <v>5</v>
      </c>
      <c r="K6" s="97">
        <v>5</v>
      </c>
      <c r="L6" s="97">
        <v>2</v>
      </c>
      <c r="M6" s="97">
        <v>4</v>
      </c>
      <c r="N6" s="97">
        <v>1</v>
      </c>
      <c r="O6" s="97">
        <v>4</v>
      </c>
      <c r="P6" s="97">
        <v>5</v>
      </c>
      <c r="Q6" s="97">
        <v>5</v>
      </c>
      <c r="R6" s="97">
        <v>5</v>
      </c>
      <c r="S6" s="97">
        <v>5</v>
      </c>
      <c r="T6" s="97">
        <v>5</v>
      </c>
      <c r="U6" s="97">
        <v>3</v>
      </c>
      <c r="V6" s="97">
        <v>4</v>
      </c>
      <c r="W6" s="97">
        <v>5</v>
      </c>
      <c r="X6" s="97">
        <v>3</v>
      </c>
      <c r="Y6" s="97">
        <v>5</v>
      </c>
      <c r="Z6" s="97">
        <v>4</v>
      </c>
      <c r="AA6" s="97">
        <v>5</v>
      </c>
      <c r="AB6" s="97">
        <v>5</v>
      </c>
      <c r="AC6" s="97">
        <v>3</v>
      </c>
      <c r="AD6" s="97">
        <v>5</v>
      </c>
      <c r="AE6" s="97">
        <v>5</v>
      </c>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8">
        <f>SUM(C6:CJ6)</f>
        <v>122</v>
      </c>
      <c r="CL6" s="99">
        <f t="shared" ref="CL6:CL9" si="0">ROUNDUP(CK6/29,0)</f>
        <v>5</v>
      </c>
    </row>
    <row r="7" spans="1:90" ht="12" x14ac:dyDescent="0.2">
      <c r="A7" s="91" t="s">
        <v>435</v>
      </c>
      <c r="B7" s="160"/>
      <c r="C7" s="97">
        <v>4</v>
      </c>
      <c r="D7" s="97">
        <v>5</v>
      </c>
      <c r="E7" s="97">
        <v>5</v>
      </c>
      <c r="F7" s="97">
        <v>5</v>
      </c>
      <c r="G7" s="97">
        <v>2</v>
      </c>
      <c r="H7" s="97">
        <v>5</v>
      </c>
      <c r="I7" s="97">
        <v>3</v>
      </c>
      <c r="J7" s="97">
        <v>5</v>
      </c>
      <c r="K7" s="97">
        <v>5</v>
      </c>
      <c r="L7" s="97">
        <v>3</v>
      </c>
      <c r="M7" s="97">
        <v>5</v>
      </c>
      <c r="N7" s="97">
        <v>1</v>
      </c>
      <c r="O7" s="97">
        <v>3</v>
      </c>
      <c r="P7" s="97">
        <v>5</v>
      </c>
      <c r="Q7" s="97">
        <v>4</v>
      </c>
      <c r="R7" s="97">
        <v>5</v>
      </c>
      <c r="S7" s="97">
        <v>5</v>
      </c>
      <c r="T7" s="97">
        <v>5</v>
      </c>
      <c r="U7" s="97">
        <v>4</v>
      </c>
      <c r="V7" s="97">
        <v>3</v>
      </c>
      <c r="W7" s="97">
        <v>5</v>
      </c>
      <c r="X7" s="97">
        <v>4</v>
      </c>
      <c r="Y7" s="97">
        <v>5</v>
      </c>
      <c r="Z7" s="97">
        <v>4</v>
      </c>
      <c r="AA7" s="97">
        <v>5</v>
      </c>
      <c r="AB7" s="97">
        <v>5</v>
      </c>
      <c r="AC7" s="97">
        <v>4</v>
      </c>
      <c r="AD7" s="97">
        <v>5</v>
      </c>
      <c r="AE7" s="97">
        <v>5</v>
      </c>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4"/>
      <c r="BK7" s="94"/>
      <c r="BL7" s="94"/>
      <c r="BM7" s="94"/>
      <c r="BN7" s="94"/>
      <c r="BO7" s="94"/>
      <c r="BP7" s="94"/>
      <c r="BQ7" s="94"/>
      <c r="BR7" s="94"/>
      <c r="BS7" s="94"/>
      <c r="BT7" s="94"/>
      <c r="BU7" s="94"/>
      <c r="BV7" s="94"/>
      <c r="BW7" s="94"/>
      <c r="BX7" s="94"/>
      <c r="BY7" s="94"/>
      <c r="BZ7" s="94"/>
      <c r="CA7" s="94"/>
      <c r="CB7" s="94"/>
      <c r="CC7" s="94"/>
      <c r="CD7" s="94"/>
      <c r="CE7" s="94"/>
      <c r="CF7" s="94"/>
      <c r="CG7" s="94"/>
      <c r="CH7" s="94"/>
      <c r="CI7" s="94"/>
      <c r="CJ7" s="94"/>
      <c r="CK7" s="98">
        <f>SUM(C7:CJ7)</f>
        <v>124</v>
      </c>
      <c r="CL7" s="99">
        <f t="shared" si="0"/>
        <v>5</v>
      </c>
    </row>
    <row r="8" spans="1:90" ht="12" x14ac:dyDescent="0.2">
      <c r="A8" s="91" t="s">
        <v>436</v>
      </c>
      <c r="B8" s="160"/>
      <c r="C8" s="97">
        <v>5</v>
      </c>
      <c r="D8" s="97">
        <v>5</v>
      </c>
      <c r="E8" s="97">
        <v>4</v>
      </c>
      <c r="F8" s="97">
        <v>5</v>
      </c>
      <c r="G8" s="97">
        <v>1</v>
      </c>
      <c r="H8" s="97">
        <v>2</v>
      </c>
      <c r="I8" s="97">
        <v>4</v>
      </c>
      <c r="J8" s="97">
        <v>5</v>
      </c>
      <c r="K8" s="97">
        <v>5</v>
      </c>
      <c r="L8" s="97">
        <v>3</v>
      </c>
      <c r="M8" s="97">
        <v>4</v>
      </c>
      <c r="N8" s="97">
        <v>1</v>
      </c>
      <c r="O8" s="97">
        <v>4</v>
      </c>
      <c r="P8" s="97">
        <v>5</v>
      </c>
      <c r="Q8" s="97">
        <v>5</v>
      </c>
      <c r="R8" s="97">
        <v>5</v>
      </c>
      <c r="S8" s="97">
        <v>5</v>
      </c>
      <c r="T8" s="97">
        <v>5</v>
      </c>
      <c r="U8" s="97">
        <v>3</v>
      </c>
      <c r="V8" s="97">
        <v>4</v>
      </c>
      <c r="W8" s="97">
        <v>5</v>
      </c>
      <c r="X8" s="97">
        <v>3</v>
      </c>
      <c r="Y8" s="97">
        <v>5</v>
      </c>
      <c r="Z8" s="97">
        <v>4</v>
      </c>
      <c r="AA8" s="97">
        <v>5</v>
      </c>
      <c r="AB8" s="97">
        <v>5</v>
      </c>
      <c r="AC8" s="97">
        <v>3</v>
      </c>
      <c r="AD8" s="97">
        <v>5</v>
      </c>
      <c r="AE8" s="97">
        <v>4</v>
      </c>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4"/>
      <c r="BK8" s="94"/>
      <c r="BL8" s="94"/>
      <c r="BM8" s="94"/>
      <c r="BN8" s="94"/>
      <c r="BO8" s="94"/>
      <c r="BP8" s="94"/>
      <c r="BQ8" s="94"/>
      <c r="BR8" s="94"/>
      <c r="BS8" s="94"/>
      <c r="BT8" s="94"/>
      <c r="BU8" s="94"/>
      <c r="BV8" s="94"/>
      <c r="BW8" s="94"/>
      <c r="BX8" s="94"/>
      <c r="BY8" s="94"/>
      <c r="BZ8" s="94"/>
      <c r="CA8" s="94"/>
      <c r="CB8" s="94"/>
      <c r="CC8" s="94"/>
      <c r="CD8" s="94"/>
      <c r="CE8" s="94"/>
      <c r="CF8" s="94"/>
      <c r="CG8" s="94"/>
      <c r="CH8" s="94"/>
      <c r="CI8" s="94"/>
      <c r="CJ8" s="94"/>
      <c r="CK8" s="98">
        <f>SUM(C8:CJ8)</f>
        <v>119</v>
      </c>
      <c r="CL8" s="99">
        <f t="shared" si="0"/>
        <v>5</v>
      </c>
    </row>
    <row r="9" spans="1:90" ht="12" x14ac:dyDescent="0.2">
      <c r="A9" s="91" t="s">
        <v>437</v>
      </c>
      <c r="B9" s="160"/>
      <c r="C9" s="97">
        <v>5</v>
      </c>
      <c r="D9" s="97">
        <v>5</v>
      </c>
      <c r="E9" s="97">
        <v>5</v>
      </c>
      <c r="F9" s="97">
        <v>5</v>
      </c>
      <c r="G9" s="97">
        <v>4</v>
      </c>
      <c r="H9" s="97">
        <v>4</v>
      </c>
      <c r="I9" s="97">
        <v>5</v>
      </c>
      <c r="J9" s="97">
        <v>5</v>
      </c>
      <c r="K9" s="97">
        <v>5</v>
      </c>
      <c r="L9" s="97">
        <v>3</v>
      </c>
      <c r="M9" s="97">
        <v>5</v>
      </c>
      <c r="N9" s="97">
        <v>1</v>
      </c>
      <c r="O9" s="97">
        <v>3</v>
      </c>
      <c r="P9" s="97">
        <v>5</v>
      </c>
      <c r="Q9" s="97">
        <v>5</v>
      </c>
      <c r="R9" s="97">
        <v>5</v>
      </c>
      <c r="S9" s="97">
        <v>5</v>
      </c>
      <c r="T9" s="97">
        <v>5</v>
      </c>
      <c r="U9" s="97">
        <v>3</v>
      </c>
      <c r="V9" s="97">
        <v>4</v>
      </c>
      <c r="W9" s="97">
        <v>5</v>
      </c>
      <c r="X9" s="97">
        <v>4</v>
      </c>
      <c r="Y9" s="97">
        <v>5</v>
      </c>
      <c r="Z9" s="97">
        <v>5</v>
      </c>
      <c r="AA9" s="97">
        <v>5</v>
      </c>
      <c r="AB9" s="97">
        <v>5</v>
      </c>
      <c r="AC9" s="97">
        <v>4</v>
      </c>
      <c r="AD9" s="97">
        <v>5</v>
      </c>
      <c r="AE9" s="97">
        <v>5</v>
      </c>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4"/>
      <c r="BK9" s="94"/>
      <c r="BL9" s="94"/>
      <c r="BM9" s="94"/>
      <c r="BN9" s="94"/>
      <c r="BO9" s="94"/>
      <c r="BP9" s="94"/>
      <c r="BQ9" s="94"/>
      <c r="BR9" s="94"/>
      <c r="BS9" s="94"/>
      <c r="BT9" s="94"/>
      <c r="BU9" s="94"/>
      <c r="BV9" s="94"/>
      <c r="BW9" s="94"/>
      <c r="BX9" s="94"/>
      <c r="BY9" s="94"/>
      <c r="BZ9" s="94"/>
      <c r="CA9" s="94"/>
      <c r="CB9" s="94"/>
      <c r="CC9" s="94"/>
      <c r="CD9" s="94"/>
      <c r="CE9" s="94"/>
      <c r="CF9" s="94"/>
      <c r="CG9" s="94"/>
      <c r="CH9" s="94"/>
      <c r="CI9" s="94"/>
      <c r="CJ9" s="94"/>
      <c r="CK9" s="98">
        <f>SUM(C9:CJ9)</f>
        <v>130</v>
      </c>
      <c r="CL9" s="99">
        <f t="shared" si="0"/>
        <v>5</v>
      </c>
    </row>
    <row r="10" spans="1:90" ht="18.75" x14ac:dyDescent="0.2">
      <c r="A10" s="91" t="s">
        <v>438</v>
      </c>
      <c r="B10" s="160"/>
      <c r="C10" s="97" t="s">
        <v>439</v>
      </c>
      <c r="D10" s="97" t="s">
        <v>439</v>
      </c>
      <c r="E10" s="97" t="s">
        <v>439</v>
      </c>
      <c r="F10" s="97" t="s">
        <v>439</v>
      </c>
      <c r="G10" s="97" t="s">
        <v>439</v>
      </c>
      <c r="H10" s="97" t="s">
        <v>439</v>
      </c>
      <c r="I10" s="97" t="s">
        <v>439</v>
      </c>
      <c r="J10" s="97" t="s">
        <v>439</v>
      </c>
      <c r="K10" s="97" t="s">
        <v>439</v>
      </c>
      <c r="L10" s="97" t="s">
        <v>439</v>
      </c>
      <c r="M10" s="97" t="s">
        <v>439</v>
      </c>
      <c r="N10" s="97" t="s">
        <v>439</v>
      </c>
      <c r="O10" s="97" t="s">
        <v>439</v>
      </c>
      <c r="P10" s="97" t="s">
        <v>439</v>
      </c>
      <c r="Q10" s="97" t="s">
        <v>439</v>
      </c>
      <c r="R10" s="97" t="s">
        <v>439</v>
      </c>
      <c r="S10" s="97" t="s">
        <v>439</v>
      </c>
      <c r="T10" s="97" t="s">
        <v>439</v>
      </c>
      <c r="U10" s="97" t="s">
        <v>439</v>
      </c>
      <c r="V10" s="97" t="s">
        <v>439</v>
      </c>
      <c r="W10" s="97" t="s">
        <v>439</v>
      </c>
      <c r="X10" s="97" t="s">
        <v>439</v>
      </c>
      <c r="Y10" s="97" t="s">
        <v>439</v>
      </c>
      <c r="Z10" s="97" t="s">
        <v>439</v>
      </c>
      <c r="AA10" s="97" t="s">
        <v>439</v>
      </c>
      <c r="AB10" s="97" t="s">
        <v>439</v>
      </c>
      <c r="AC10" s="97" t="s">
        <v>439</v>
      </c>
      <c r="AD10" s="97" t="s">
        <v>439</v>
      </c>
      <c r="AE10" s="97" t="s">
        <v>439</v>
      </c>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4"/>
      <c r="BK10" s="94"/>
      <c r="BL10" s="94"/>
      <c r="BM10" s="94"/>
      <c r="BN10" s="94"/>
      <c r="BO10" s="94"/>
      <c r="BP10" s="94"/>
      <c r="BQ10" s="94"/>
      <c r="BR10" s="94"/>
      <c r="BS10" s="94"/>
      <c r="BT10" s="94"/>
      <c r="BU10" s="94"/>
      <c r="BV10" s="94"/>
      <c r="BW10" s="94"/>
      <c r="BX10" s="94"/>
      <c r="BY10" s="94"/>
      <c r="BZ10" s="94"/>
      <c r="CA10" s="94"/>
      <c r="CB10" s="94"/>
      <c r="CC10" s="94"/>
      <c r="CD10" s="94"/>
      <c r="CE10" s="94"/>
      <c r="CF10" s="94"/>
      <c r="CG10" s="94"/>
      <c r="CH10" s="94"/>
      <c r="CI10" s="94"/>
      <c r="CJ10" s="94"/>
      <c r="CK10" s="98" t="s">
        <v>439</v>
      </c>
      <c r="CL10" s="99" t="s">
        <v>439</v>
      </c>
    </row>
    <row r="11" spans="1:90" ht="18.75" x14ac:dyDescent="0.2">
      <c r="A11" s="91" t="s">
        <v>440</v>
      </c>
      <c r="B11" s="160"/>
      <c r="C11" s="97" t="s">
        <v>439</v>
      </c>
      <c r="D11" s="97" t="s">
        <v>439</v>
      </c>
      <c r="E11" s="97" t="s">
        <v>439</v>
      </c>
      <c r="F11" s="97" t="s">
        <v>439</v>
      </c>
      <c r="G11" s="97" t="s">
        <v>439</v>
      </c>
      <c r="H11" s="97" t="s">
        <v>439</v>
      </c>
      <c r="I11" s="97" t="s">
        <v>439</v>
      </c>
      <c r="J11" s="97" t="s">
        <v>439</v>
      </c>
      <c r="K11" s="97" t="s">
        <v>439</v>
      </c>
      <c r="L11" s="97" t="s">
        <v>439</v>
      </c>
      <c r="M11" s="97" t="s">
        <v>439</v>
      </c>
      <c r="N11" s="97" t="s">
        <v>441</v>
      </c>
      <c r="O11" s="97" t="s">
        <v>439</v>
      </c>
      <c r="P11" s="97" t="s">
        <v>439</v>
      </c>
      <c r="Q11" s="97" t="s">
        <v>439</v>
      </c>
      <c r="R11" s="97" t="s">
        <v>439</v>
      </c>
      <c r="S11" s="97" t="s">
        <v>439</v>
      </c>
      <c r="T11" s="97" t="s">
        <v>439</v>
      </c>
      <c r="U11" s="97" t="s">
        <v>439</v>
      </c>
      <c r="V11" s="97" t="s">
        <v>439</v>
      </c>
      <c r="W11" s="97" t="s">
        <v>439</v>
      </c>
      <c r="X11" s="97" t="s">
        <v>439</v>
      </c>
      <c r="Y11" s="97" t="s">
        <v>439</v>
      </c>
      <c r="Z11" s="97" t="s">
        <v>439</v>
      </c>
      <c r="AA11" s="97" t="s">
        <v>439</v>
      </c>
      <c r="AB11" s="97" t="s">
        <v>439</v>
      </c>
      <c r="AC11" s="97" t="s">
        <v>439</v>
      </c>
      <c r="AD11" s="97" t="s">
        <v>439</v>
      </c>
      <c r="AE11" s="97" t="s">
        <v>439</v>
      </c>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4"/>
      <c r="BK11" s="94"/>
      <c r="BL11" s="94"/>
      <c r="BM11" s="94"/>
      <c r="BN11" s="94"/>
      <c r="BO11" s="94"/>
      <c r="BP11" s="94"/>
      <c r="BQ11" s="94"/>
      <c r="BR11" s="94"/>
      <c r="BS11" s="94"/>
      <c r="BT11" s="94"/>
      <c r="BU11" s="94"/>
      <c r="BV11" s="94"/>
      <c r="BW11" s="94"/>
      <c r="BX11" s="94"/>
      <c r="BY11" s="94"/>
      <c r="BZ11" s="94"/>
      <c r="CA11" s="94"/>
      <c r="CB11" s="94"/>
      <c r="CC11" s="94"/>
      <c r="CD11" s="94"/>
      <c r="CE11" s="94"/>
      <c r="CF11" s="94"/>
      <c r="CG11" s="94"/>
      <c r="CH11" s="94"/>
      <c r="CI11" s="94"/>
      <c r="CJ11" s="94"/>
      <c r="CK11" s="98" t="s">
        <v>439</v>
      </c>
      <c r="CL11" s="99" t="s">
        <v>439</v>
      </c>
    </row>
    <row r="12" spans="1:90" ht="12" x14ac:dyDescent="0.2">
      <c r="A12" s="91" t="s">
        <v>419</v>
      </c>
      <c r="B12" s="160"/>
      <c r="C12" s="97">
        <v>5</v>
      </c>
      <c r="D12" s="97">
        <v>5</v>
      </c>
      <c r="E12" s="97">
        <v>4</v>
      </c>
      <c r="F12" s="97">
        <v>5</v>
      </c>
      <c r="G12" s="97">
        <v>2</v>
      </c>
      <c r="H12" s="97">
        <v>4</v>
      </c>
      <c r="I12" s="97">
        <v>5</v>
      </c>
      <c r="J12" s="97">
        <v>5</v>
      </c>
      <c r="K12" s="97">
        <v>5</v>
      </c>
      <c r="L12" s="97">
        <v>2</v>
      </c>
      <c r="M12" s="97">
        <v>5</v>
      </c>
      <c r="N12" s="97">
        <v>1</v>
      </c>
      <c r="O12" s="97">
        <v>3</v>
      </c>
      <c r="P12" s="97">
        <v>5</v>
      </c>
      <c r="Q12" s="97">
        <v>5</v>
      </c>
      <c r="R12" s="97">
        <v>5</v>
      </c>
      <c r="S12" s="97">
        <v>5</v>
      </c>
      <c r="T12" s="97">
        <v>5</v>
      </c>
      <c r="U12" s="97">
        <v>3</v>
      </c>
      <c r="V12" s="97">
        <v>3</v>
      </c>
      <c r="W12" s="97">
        <v>5</v>
      </c>
      <c r="X12" s="97">
        <v>4</v>
      </c>
      <c r="Y12" s="97">
        <v>5</v>
      </c>
      <c r="Z12" s="97">
        <v>5</v>
      </c>
      <c r="AA12" s="97">
        <v>5</v>
      </c>
      <c r="AB12" s="97">
        <v>5</v>
      </c>
      <c r="AC12" s="97">
        <v>4</v>
      </c>
      <c r="AD12" s="97">
        <v>5</v>
      </c>
      <c r="AE12" s="97">
        <v>4</v>
      </c>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8">
        <f>SUM(C12:CJ12)</f>
        <v>124</v>
      </c>
      <c r="CL12" s="99">
        <f>ROUNDUP(CK12/29,0)</f>
        <v>5</v>
      </c>
    </row>
    <row r="13" spans="1:90" ht="12" x14ac:dyDescent="0.2">
      <c r="A13" s="100" t="s">
        <v>442</v>
      </c>
      <c r="B13" s="161" t="s">
        <v>443</v>
      </c>
      <c r="C13" s="101">
        <v>45</v>
      </c>
      <c r="D13" s="101">
        <v>45</v>
      </c>
      <c r="E13" s="101">
        <v>139</v>
      </c>
      <c r="F13" s="101">
        <v>151</v>
      </c>
      <c r="G13" s="101">
        <v>161</v>
      </c>
      <c r="H13" s="101">
        <v>176</v>
      </c>
      <c r="I13" s="101">
        <v>157</v>
      </c>
      <c r="J13" s="101">
        <v>108</v>
      </c>
      <c r="K13" s="101">
        <v>13</v>
      </c>
      <c r="L13" s="101">
        <v>30</v>
      </c>
      <c r="M13" s="101">
        <v>30</v>
      </c>
      <c r="N13" s="101">
        <v>184</v>
      </c>
      <c r="O13" s="101">
        <v>49</v>
      </c>
      <c r="P13" s="101">
        <v>49</v>
      </c>
      <c r="Q13" s="101">
        <v>31</v>
      </c>
      <c r="R13" s="101">
        <v>147</v>
      </c>
      <c r="S13" s="101">
        <v>115</v>
      </c>
      <c r="T13" s="101">
        <v>173</v>
      </c>
      <c r="U13" s="101">
        <v>58</v>
      </c>
      <c r="V13" s="101">
        <v>173</v>
      </c>
      <c r="W13" s="101">
        <v>58</v>
      </c>
      <c r="X13" s="101">
        <v>92</v>
      </c>
      <c r="Y13" s="101">
        <v>6</v>
      </c>
      <c r="Z13" s="101">
        <v>116</v>
      </c>
      <c r="AA13" s="101">
        <v>92</v>
      </c>
      <c r="AB13" s="101">
        <v>94</v>
      </c>
      <c r="AC13" s="101">
        <v>4</v>
      </c>
      <c r="AD13" s="101">
        <v>4</v>
      </c>
      <c r="AE13" s="101">
        <v>123</v>
      </c>
      <c r="AF13" s="101">
        <v>158</v>
      </c>
      <c r="AG13" s="101">
        <v>41</v>
      </c>
      <c r="AH13" s="101">
        <v>122</v>
      </c>
      <c r="AI13" s="101">
        <v>134</v>
      </c>
      <c r="AJ13" s="101">
        <v>137</v>
      </c>
      <c r="AK13" s="101">
        <v>138</v>
      </c>
      <c r="AL13" s="101">
        <v>165</v>
      </c>
      <c r="AM13" s="101">
        <v>170</v>
      </c>
      <c r="AN13" s="101">
        <v>170</v>
      </c>
      <c r="AO13" s="101">
        <v>152</v>
      </c>
      <c r="AP13" s="101">
        <v>165</v>
      </c>
      <c r="AQ13" s="101">
        <v>3</v>
      </c>
      <c r="AR13" s="101">
        <v>117</v>
      </c>
      <c r="AS13" s="101">
        <v>3</v>
      </c>
      <c r="AT13" s="101">
        <v>50</v>
      </c>
      <c r="AU13" s="101">
        <v>120</v>
      </c>
      <c r="AV13" s="101">
        <v>142</v>
      </c>
      <c r="AW13" s="101">
        <v>174</v>
      </c>
      <c r="AX13" s="101">
        <v>144</v>
      </c>
      <c r="AY13" s="101">
        <v>155</v>
      </c>
      <c r="AZ13" s="101">
        <v>156</v>
      </c>
      <c r="BA13" s="101">
        <v>174</v>
      </c>
      <c r="BB13" s="101">
        <v>35</v>
      </c>
      <c r="BC13" s="101">
        <v>131</v>
      </c>
      <c r="BD13" s="101">
        <v>101</v>
      </c>
      <c r="BE13" s="101">
        <v>141</v>
      </c>
      <c r="BF13" s="101">
        <v>15</v>
      </c>
      <c r="BG13" s="101">
        <v>15</v>
      </c>
      <c r="BH13" s="101">
        <v>185</v>
      </c>
      <c r="BI13" s="101">
        <v>86</v>
      </c>
      <c r="BJ13" s="101">
        <v>89</v>
      </c>
      <c r="BK13" s="101">
        <v>24</v>
      </c>
      <c r="BL13" s="101">
        <v>148</v>
      </c>
      <c r="BM13" s="101">
        <v>150</v>
      </c>
      <c r="BN13" s="101">
        <v>141</v>
      </c>
      <c r="BO13" s="101">
        <v>145</v>
      </c>
      <c r="BP13" s="101">
        <v>164</v>
      </c>
      <c r="BQ13" s="102"/>
      <c r="BR13" s="102"/>
      <c r="BS13" s="102"/>
      <c r="BT13" s="102"/>
      <c r="BU13" s="102"/>
      <c r="BV13" s="102"/>
      <c r="BW13" s="102"/>
      <c r="BX13" s="102"/>
      <c r="BY13" s="102"/>
      <c r="BZ13" s="102"/>
      <c r="CA13" s="102"/>
      <c r="CB13" s="102"/>
      <c r="CC13" s="102"/>
      <c r="CD13" s="102"/>
      <c r="CE13" s="102"/>
      <c r="CF13" s="102"/>
      <c r="CG13" s="102"/>
      <c r="CH13" s="102"/>
      <c r="CI13" s="102"/>
      <c r="CJ13" s="102"/>
      <c r="CK13" s="95" t="s">
        <v>374</v>
      </c>
      <c r="CL13" s="96" t="s">
        <v>432</v>
      </c>
    </row>
    <row r="14" spans="1:90" ht="12" x14ac:dyDescent="0.2">
      <c r="A14" s="100" t="s">
        <v>433</v>
      </c>
      <c r="B14" s="161"/>
      <c r="C14" s="103">
        <v>4</v>
      </c>
      <c r="D14" s="103">
        <v>4</v>
      </c>
      <c r="E14" s="103">
        <v>3</v>
      </c>
      <c r="F14" s="103">
        <v>5</v>
      </c>
      <c r="G14" s="103">
        <v>3</v>
      </c>
      <c r="H14" s="103">
        <v>5</v>
      </c>
      <c r="I14" s="103">
        <v>4</v>
      </c>
      <c r="J14" s="103">
        <v>4</v>
      </c>
      <c r="K14" s="103">
        <v>1</v>
      </c>
      <c r="L14" s="103">
        <v>3</v>
      </c>
      <c r="M14" s="103">
        <v>3</v>
      </c>
      <c r="N14" s="103">
        <v>5</v>
      </c>
      <c r="O14" s="103">
        <v>5</v>
      </c>
      <c r="P14" s="103">
        <v>5</v>
      </c>
      <c r="Q14" s="103">
        <v>4</v>
      </c>
      <c r="R14" s="103">
        <v>5</v>
      </c>
      <c r="S14" s="103">
        <v>4</v>
      </c>
      <c r="T14" s="103">
        <v>5</v>
      </c>
      <c r="U14" s="103">
        <v>4</v>
      </c>
      <c r="V14" s="103">
        <v>4</v>
      </c>
      <c r="W14" s="103">
        <v>4</v>
      </c>
      <c r="X14" s="103">
        <v>3</v>
      </c>
      <c r="Y14" s="103">
        <v>3</v>
      </c>
      <c r="Z14" s="103">
        <v>4</v>
      </c>
      <c r="AA14" s="103">
        <v>3</v>
      </c>
      <c r="AB14" s="103">
        <v>3</v>
      </c>
      <c r="AC14" s="103">
        <v>5</v>
      </c>
      <c r="AD14" s="103">
        <v>5</v>
      </c>
      <c r="AE14" s="103">
        <v>4</v>
      </c>
      <c r="AF14" s="103">
        <v>5</v>
      </c>
      <c r="AG14" s="103">
        <v>2</v>
      </c>
      <c r="AH14" s="103">
        <v>4</v>
      </c>
      <c r="AI14" s="103">
        <v>5</v>
      </c>
      <c r="AJ14" s="103">
        <v>5</v>
      </c>
      <c r="AK14" s="103">
        <v>5</v>
      </c>
      <c r="AL14" s="103">
        <v>4</v>
      </c>
      <c r="AM14" s="103">
        <v>5</v>
      </c>
      <c r="AN14" s="103">
        <v>5</v>
      </c>
      <c r="AO14" s="103">
        <v>5</v>
      </c>
      <c r="AP14" s="103">
        <v>4</v>
      </c>
      <c r="AQ14" s="103">
        <v>4</v>
      </c>
      <c r="AR14" s="103">
        <v>4</v>
      </c>
      <c r="AS14" s="103">
        <v>5</v>
      </c>
      <c r="AT14" s="103">
        <v>4</v>
      </c>
      <c r="AU14" s="103">
        <v>4</v>
      </c>
      <c r="AV14" s="103">
        <v>5</v>
      </c>
      <c r="AW14" s="103">
        <v>4</v>
      </c>
      <c r="AX14" s="103">
        <v>4</v>
      </c>
      <c r="AY14" s="103">
        <v>5</v>
      </c>
      <c r="AZ14" s="103">
        <v>5</v>
      </c>
      <c r="BA14" s="103">
        <v>3</v>
      </c>
      <c r="BB14" s="103">
        <v>5</v>
      </c>
      <c r="BC14" s="103">
        <v>4</v>
      </c>
      <c r="BD14" s="103">
        <v>4</v>
      </c>
      <c r="BE14" s="103">
        <v>4</v>
      </c>
      <c r="BF14" s="103">
        <v>5</v>
      </c>
      <c r="BG14" s="103">
        <v>5</v>
      </c>
      <c r="BH14" s="103">
        <v>5</v>
      </c>
      <c r="BI14" s="103">
        <v>3</v>
      </c>
      <c r="BJ14" s="103">
        <v>4</v>
      </c>
      <c r="BK14" s="103">
        <v>4</v>
      </c>
      <c r="BL14" s="103">
        <v>5</v>
      </c>
      <c r="BM14" s="103">
        <v>5</v>
      </c>
      <c r="BN14" s="103">
        <v>3</v>
      </c>
      <c r="BO14" s="103">
        <v>4</v>
      </c>
      <c r="BP14" s="103">
        <v>4</v>
      </c>
      <c r="BQ14" s="102"/>
      <c r="BR14" s="102"/>
      <c r="BS14" s="102"/>
      <c r="BT14" s="102"/>
      <c r="BU14" s="102"/>
      <c r="BV14" s="102"/>
      <c r="BW14" s="102"/>
      <c r="BX14" s="102"/>
      <c r="BY14" s="102"/>
      <c r="BZ14" s="102"/>
      <c r="CA14" s="102"/>
      <c r="CB14" s="102"/>
      <c r="CC14" s="102"/>
      <c r="CD14" s="102"/>
      <c r="CE14" s="102"/>
      <c r="CF14" s="102"/>
      <c r="CG14" s="102"/>
      <c r="CH14" s="102"/>
      <c r="CI14" s="102"/>
      <c r="CJ14" s="102"/>
      <c r="CK14" s="98">
        <f>SUM(C14:CJ14)</f>
        <v>274</v>
      </c>
      <c r="CL14" s="99">
        <f>ROUNDUP(CK14/66,0)</f>
        <v>5</v>
      </c>
    </row>
    <row r="15" spans="1:90" ht="12" x14ac:dyDescent="0.2">
      <c r="A15" s="100" t="s">
        <v>434</v>
      </c>
      <c r="B15" s="161"/>
      <c r="C15" s="103">
        <v>4</v>
      </c>
      <c r="D15" s="103">
        <v>4</v>
      </c>
      <c r="E15" s="103">
        <v>3</v>
      </c>
      <c r="F15" s="103">
        <v>4</v>
      </c>
      <c r="G15" s="103">
        <v>3</v>
      </c>
      <c r="H15" s="103">
        <v>4</v>
      </c>
      <c r="I15" s="103">
        <v>4</v>
      </c>
      <c r="J15" s="103">
        <v>3</v>
      </c>
      <c r="K15" s="103">
        <v>1</v>
      </c>
      <c r="L15" s="103">
        <v>3</v>
      </c>
      <c r="M15" s="103">
        <v>3</v>
      </c>
      <c r="N15" s="103">
        <v>4</v>
      </c>
      <c r="O15" s="103">
        <v>4</v>
      </c>
      <c r="P15" s="103">
        <v>4</v>
      </c>
      <c r="Q15" s="103">
        <v>5</v>
      </c>
      <c r="R15" s="103">
        <v>5</v>
      </c>
      <c r="S15" s="103">
        <v>3</v>
      </c>
      <c r="T15" s="103">
        <v>5</v>
      </c>
      <c r="U15" s="103">
        <v>4</v>
      </c>
      <c r="V15" s="103">
        <v>5</v>
      </c>
      <c r="W15" s="103">
        <v>4</v>
      </c>
      <c r="X15" s="103">
        <v>2</v>
      </c>
      <c r="Y15" s="103">
        <v>2</v>
      </c>
      <c r="Z15" s="103">
        <v>5</v>
      </c>
      <c r="AA15" s="103">
        <v>3</v>
      </c>
      <c r="AB15" s="103">
        <v>3</v>
      </c>
      <c r="AC15" s="103">
        <v>4</v>
      </c>
      <c r="AD15" s="103">
        <v>5</v>
      </c>
      <c r="AE15" s="103">
        <v>4</v>
      </c>
      <c r="AF15" s="103">
        <v>5</v>
      </c>
      <c r="AG15" s="103">
        <v>2</v>
      </c>
      <c r="AH15" s="103">
        <v>4</v>
      </c>
      <c r="AI15" s="103">
        <v>4</v>
      </c>
      <c r="AJ15" s="103">
        <v>4</v>
      </c>
      <c r="AK15" s="103">
        <v>4</v>
      </c>
      <c r="AL15" s="103">
        <v>4</v>
      </c>
      <c r="AM15" s="103">
        <v>4</v>
      </c>
      <c r="AN15" s="103">
        <v>4</v>
      </c>
      <c r="AO15" s="103">
        <v>4</v>
      </c>
      <c r="AP15" s="103">
        <v>4</v>
      </c>
      <c r="AQ15" s="103">
        <v>5</v>
      </c>
      <c r="AR15" s="103">
        <v>4</v>
      </c>
      <c r="AS15" s="103">
        <v>5</v>
      </c>
      <c r="AT15" s="103">
        <v>4</v>
      </c>
      <c r="AU15" s="103">
        <v>4</v>
      </c>
      <c r="AV15" s="103">
        <v>5</v>
      </c>
      <c r="AW15" s="103">
        <v>3</v>
      </c>
      <c r="AX15" s="103">
        <v>4</v>
      </c>
      <c r="AY15" s="103">
        <v>4</v>
      </c>
      <c r="AZ15" s="103">
        <v>5</v>
      </c>
      <c r="BA15" s="103">
        <v>4</v>
      </c>
      <c r="BB15" s="103">
        <v>5</v>
      </c>
      <c r="BC15" s="103">
        <v>3</v>
      </c>
      <c r="BD15" s="103">
        <v>4</v>
      </c>
      <c r="BE15" s="103">
        <v>3</v>
      </c>
      <c r="BF15" s="103">
        <v>4</v>
      </c>
      <c r="BG15" s="103">
        <v>5</v>
      </c>
      <c r="BH15" s="103">
        <v>5</v>
      </c>
      <c r="BI15" s="103">
        <v>2</v>
      </c>
      <c r="BJ15" s="103">
        <v>5</v>
      </c>
      <c r="BK15" s="103">
        <v>3</v>
      </c>
      <c r="BL15" s="103">
        <v>4</v>
      </c>
      <c r="BM15" s="103">
        <v>5</v>
      </c>
      <c r="BN15" s="103">
        <v>4</v>
      </c>
      <c r="BO15" s="103">
        <v>5</v>
      </c>
      <c r="BP15" s="103">
        <v>4</v>
      </c>
      <c r="BQ15" s="102"/>
      <c r="BR15" s="102"/>
      <c r="BS15" s="102"/>
      <c r="BT15" s="102"/>
      <c r="BU15" s="102"/>
      <c r="BV15" s="102"/>
      <c r="BW15" s="102"/>
      <c r="BX15" s="102"/>
      <c r="BY15" s="102"/>
      <c r="BZ15" s="102"/>
      <c r="CA15" s="102"/>
      <c r="CB15" s="102"/>
      <c r="CC15" s="102"/>
      <c r="CD15" s="102"/>
      <c r="CE15" s="102"/>
      <c r="CF15" s="102"/>
      <c r="CG15" s="102"/>
      <c r="CH15" s="102"/>
      <c r="CI15" s="102"/>
      <c r="CJ15" s="102"/>
      <c r="CK15" s="98">
        <f>SUM(C15:CJ15)</f>
        <v>258</v>
      </c>
      <c r="CL15" s="99">
        <f t="shared" ref="CL15:CL18" si="1">ROUNDUP(CK15/66,0)</f>
        <v>4</v>
      </c>
    </row>
    <row r="16" spans="1:90" ht="12" x14ac:dyDescent="0.2">
      <c r="A16" s="100" t="s">
        <v>435</v>
      </c>
      <c r="B16" s="161"/>
      <c r="C16" s="103">
        <v>3</v>
      </c>
      <c r="D16" s="103">
        <v>4</v>
      </c>
      <c r="E16" s="103">
        <v>3</v>
      </c>
      <c r="F16" s="103">
        <v>4</v>
      </c>
      <c r="G16" s="103">
        <v>4</v>
      </c>
      <c r="H16" s="103">
        <v>3</v>
      </c>
      <c r="I16" s="103">
        <v>4</v>
      </c>
      <c r="J16" s="103">
        <v>4</v>
      </c>
      <c r="K16" s="103">
        <v>1</v>
      </c>
      <c r="L16" s="103">
        <v>3</v>
      </c>
      <c r="M16" s="103">
        <v>3</v>
      </c>
      <c r="N16" s="103">
        <v>3</v>
      </c>
      <c r="O16" s="103">
        <v>2</v>
      </c>
      <c r="P16" s="103">
        <v>2</v>
      </c>
      <c r="Q16" s="103">
        <v>4</v>
      </c>
      <c r="R16" s="103">
        <v>5</v>
      </c>
      <c r="S16" s="103">
        <v>3</v>
      </c>
      <c r="T16" s="103">
        <v>4</v>
      </c>
      <c r="U16" s="103">
        <v>4</v>
      </c>
      <c r="V16" s="103">
        <v>4</v>
      </c>
      <c r="W16" s="103">
        <v>4</v>
      </c>
      <c r="X16" s="103">
        <v>3</v>
      </c>
      <c r="Y16" s="103">
        <v>2</v>
      </c>
      <c r="Z16" s="103">
        <v>3</v>
      </c>
      <c r="AA16" s="103">
        <v>2</v>
      </c>
      <c r="AB16" s="103">
        <v>4</v>
      </c>
      <c r="AC16" s="103">
        <v>4</v>
      </c>
      <c r="AD16" s="103">
        <v>3</v>
      </c>
      <c r="AE16" s="103">
        <v>4</v>
      </c>
      <c r="AF16" s="103">
        <v>5</v>
      </c>
      <c r="AG16" s="103">
        <v>2</v>
      </c>
      <c r="AH16" s="103">
        <v>4</v>
      </c>
      <c r="AI16" s="103">
        <v>5</v>
      </c>
      <c r="AJ16" s="103">
        <v>5</v>
      </c>
      <c r="AK16" s="103">
        <v>5</v>
      </c>
      <c r="AL16" s="103">
        <v>5</v>
      </c>
      <c r="AM16" s="103">
        <v>5</v>
      </c>
      <c r="AN16" s="103">
        <v>5</v>
      </c>
      <c r="AO16" s="103">
        <v>5</v>
      </c>
      <c r="AP16" s="103">
        <v>5</v>
      </c>
      <c r="AQ16" s="103">
        <v>5</v>
      </c>
      <c r="AR16" s="103">
        <v>5</v>
      </c>
      <c r="AS16" s="103">
        <v>4</v>
      </c>
      <c r="AT16" s="103">
        <v>5</v>
      </c>
      <c r="AU16" s="103">
        <v>4</v>
      </c>
      <c r="AV16" s="103">
        <v>3</v>
      </c>
      <c r="AW16" s="103">
        <v>4</v>
      </c>
      <c r="AX16" s="103">
        <v>4</v>
      </c>
      <c r="AY16" s="103">
        <v>4</v>
      </c>
      <c r="AZ16" s="103">
        <v>5</v>
      </c>
      <c r="BA16" s="103">
        <v>4</v>
      </c>
      <c r="BB16" s="103">
        <v>5</v>
      </c>
      <c r="BC16" s="103">
        <v>3</v>
      </c>
      <c r="BD16" s="103">
        <v>4</v>
      </c>
      <c r="BE16" s="103">
        <v>4</v>
      </c>
      <c r="BF16" s="103">
        <v>5</v>
      </c>
      <c r="BG16" s="103">
        <v>5</v>
      </c>
      <c r="BH16" s="103">
        <v>5</v>
      </c>
      <c r="BI16" s="103">
        <v>4</v>
      </c>
      <c r="BJ16" s="103">
        <v>4</v>
      </c>
      <c r="BK16" s="103">
        <v>4</v>
      </c>
      <c r="BL16" s="103">
        <v>4</v>
      </c>
      <c r="BM16" s="103">
        <v>5</v>
      </c>
      <c r="BN16" s="103">
        <v>4</v>
      </c>
      <c r="BO16" s="103">
        <v>4</v>
      </c>
      <c r="BP16" s="103">
        <v>4</v>
      </c>
      <c r="BQ16" s="102"/>
      <c r="BR16" s="102"/>
      <c r="BS16" s="102"/>
      <c r="BT16" s="102"/>
      <c r="BU16" s="102"/>
      <c r="BV16" s="102"/>
      <c r="BW16" s="102"/>
      <c r="BX16" s="102"/>
      <c r="BY16" s="102"/>
      <c r="BZ16" s="102"/>
      <c r="CA16" s="102"/>
      <c r="CB16" s="102"/>
      <c r="CC16" s="102"/>
      <c r="CD16" s="102"/>
      <c r="CE16" s="102"/>
      <c r="CF16" s="102"/>
      <c r="CG16" s="102"/>
      <c r="CH16" s="102"/>
      <c r="CI16" s="102"/>
      <c r="CJ16" s="102"/>
      <c r="CK16" s="98">
        <f>SUM(C16:CJ16)</f>
        <v>258</v>
      </c>
      <c r="CL16" s="99">
        <f t="shared" si="1"/>
        <v>4</v>
      </c>
    </row>
    <row r="17" spans="1:90" ht="12" x14ac:dyDescent="0.2">
      <c r="A17" s="100" t="s">
        <v>436</v>
      </c>
      <c r="B17" s="161"/>
      <c r="C17" s="103">
        <v>3</v>
      </c>
      <c r="D17" s="103">
        <v>3</v>
      </c>
      <c r="E17" s="103">
        <v>3</v>
      </c>
      <c r="F17" s="103">
        <v>5</v>
      </c>
      <c r="G17" s="103">
        <v>4</v>
      </c>
      <c r="H17" s="103">
        <v>4</v>
      </c>
      <c r="I17" s="103">
        <v>4</v>
      </c>
      <c r="J17" s="103">
        <v>5</v>
      </c>
      <c r="K17" s="103">
        <v>1</v>
      </c>
      <c r="L17" s="103">
        <v>3</v>
      </c>
      <c r="M17" s="103">
        <v>3</v>
      </c>
      <c r="N17" s="103">
        <v>4</v>
      </c>
      <c r="O17" s="103">
        <v>4</v>
      </c>
      <c r="P17" s="103">
        <v>3</v>
      </c>
      <c r="Q17" s="103"/>
      <c r="R17" s="103">
        <v>5</v>
      </c>
      <c r="S17" s="103">
        <v>4</v>
      </c>
      <c r="T17" s="103">
        <v>4</v>
      </c>
      <c r="U17" s="103">
        <v>4</v>
      </c>
      <c r="V17" s="103">
        <v>4</v>
      </c>
      <c r="W17" s="103">
        <v>4</v>
      </c>
      <c r="X17" s="103">
        <v>3</v>
      </c>
      <c r="Y17" s="103">
        <v>3</v>
      </c>
      <c r="Z17" s="103">
        <v>4</v>
      </c>
      <c r="AA17" s="103">
        <v>5</v>
      </c>
      <c r="AB17" s="103">
        <v>3</v>
      </c>
      <c r="AC17" s="103">
        <v>4</v>
      </c>
      <c r="AD17" s="103">
        <v>4</v>
      </c>
      <c r="AE17" s="103">
        <v>4</v>
      </c>
      <c r="AF17" s="103">
        <v>5</v>
      </c>
      <c r="AG17" s="103">
        <v>2</v>
      </c>
      <c r="AH17" s="103">
        <v>4</v>
      </c>
      <c r="AI17" s="103">
        <v>4</v>
      </c>
      <c r="AJ17" s="103">
        <v>4</v>
      </c>
      <c r="AK17" s="103">
        <v>5</v>
      </c>
      <c r="AL17" s="103">
        <v>4</v>
      </c>
      <c r="AM17" s="103">
        <v>5</v>
      </c>
      <c r="AN17" s="103">
        <v>5</v>
      </c>
      <c r="AO17" s="103">
        <v>5</v>
      </c>
      <c r="AP17" s="103">
        <v>4</v>
      </c>
      <c r="AQ17" s="103">
        <v>4</v>
      </c>
      <c r="AR17" s="103">
        <v>5</v>
      </c>
      <c r="AS17" s="103">
        <v>5</v>
      </c>
      <c r="AT17" s="103">
        <v>3</v>
      </c>
      <c r="AU17" s="103">
        <v>4</v>
      </c>
      <c r="AV17" s="103">
        <v>4</v>
      </c>
      <c r="AW17" s="103">
        <v>4</v>
      </c>
      <c r="AX17" s="103">
        <v>4</v>
      </c>
      <c r="AY17" s="103">
        <v>5</v>
      </c>
      <c r="AZ17" s="103">
        <v>5</v>
      </c>
      <c r="BA17" s="103">
        <v>4</v>
      </c>
      <c r="BB17" s="103">
        <v>5</v>
      </c>
      <c r="BC17" s="103">
        <v>4</v>
      </c>
      <c r="BD17" s="103">
        <v>3</v>
      </c>
      <c r="BE17" s="103">
        <v>4</v>
      </c>
      <c r="BF17" s="103">
        <v>5</v>
      </c>
      <c r="BG17" s="103">
        <v>5</v>
      </c>
      <c r="BH17" s="103">
        <v>5</v>
      </c>
      <c r="BI17" s="103">
        <v>3</v>
      </c>
      <c r="BJ17" s="103">
        <v>4</v>
      </c>
      <c r="BK17" s="103">
        <v>2</v>
      </c>
      <c r="BL17" s="103">
        <v>5</v>
      </c>
      <c r="BM17" s="103">
        <v>5</v>
      </c>
      <c r="BN17" s="103">
        <v>3</v>
      </c>
      <c r="BO17" s="103">
        <v>4</v>
      </c>
      <c r="BP17" s="103">
        <v>3</v>
      </c>
      <c r="BQ17" s="102"/>
      <c r="BR17" s="102"/>
      <c r="BS17" s="102"/>
      <c r="BT17" s="102"/>
      <c r="BU17" s="102"/>
      <c r="BV17" s="102"/>
      <c r="BW17" s="102"/>
      <c r="BX17" s="102"/>
      <c r="BY17" s="102"/>
      <c r="BZ17" s="102"/>
      <c r="CA17" s="102"/>
      <c r="CB17" s="102"/>
      <c r="CC17" s="102"/>
      <c r="CD17" s="102"/>
      <c r="CE17" s="102"/>
      <c r="CF17" s="102"/>
      <c r="CG17" s="102"/>
      <c r="CH17" s="102"/>
      <c r="CI17" s="102"/>
      <c r="CJ17" s="102"/>
      <c r="CK17" s="98">
        <f>SUM(C17:CJ17)</f>
        <v>258</v>
      </c>
      <c r="CL17" s="99">
        <f t="shared" si="1"/>
        <v>4</v>
      </c>
    </row>
    <row r="18" spans="1:90" ht="12" x14ac:dyDescent="0.2">
      <c r="A18" s="100" t="s">
        <v>437</v>
      </c>
      <c r="B18" s="161"/>
      <c r="C18" s="103">
        <v>4</v>
      </c>
      <c r="D18" s="103">
        <v>2</v>
      </c>
      <c r="E18" s="103">
        <v>3</v>
      </c>
      <c r="F18" s="103">
        <v>5</v>
      </c>
      <c r="G18" s="103">
        <v>3</v>
      </c>
      <c r="H18" s="103">
        <v>3</v>
      </c>
      <c r="I18" s="103">
        <v>5</v>
      </c>
      <c r="J18" s="103">
        <v>4</v>
      </c>
      <c r="K18" s="103">
        <v>1</v>
      </c>
      <c r="L18" s="103">
        <v>3</v>
      </c>
      <c r="M18" s="103">
        <v>3</v>
      </c>
      <c r="N18" s="103">
        <v>4</v>
      </c>
      <c r="O18" s="103">
        <v>5</v>
      </c>
      <c r="P18" s="103">
        <v>5</v>
      </c>
      <c r="Q18" s="103">
        <v>4</v>
      </c>
      <c r="R18" s="103">
        <v>5</v>
      </c>
      <c r="S18" s="103">
        <v>4</v>
      </c>
      <c r="T18" s="103">
        <v>5</v>
      </c>
      <c r="U18" s="103">
        <v>4</v>
      </c>
      <c r="V18" s="103">
        <v>5</v>
      </c>
      <c r="W18" s="103">
        <v>3</v>
      </c>
      <c r="X18" s="103">
        <v>4</v>
      </c>
      <c r="Y18" s="103">
        <v>3</v>
      </c>
      <c r="Z18" s="103">
        <v>4</v>
      </c>
      <c r="AA18" s="103">
        <v>4</v>
      </c>
      <c r="AB18" s="103">
        <v>3</v>
      </c>
      <c r="AC18" s="103">
        <v>3</v>
      </c>
      <c r="AD18" s="103">
        <v>4</v>
      </c>
      <c r="AE18" s="103">
        <v>4</v>
      </c>
      <c r="AF18" s="103">
        <v>5</v>
      </c>
      <c r="AG18" s="103">
        <v>2</v>
      </c>
      <c r="AH18" s="103">
        <v>4</v>
      </c>
      <c r="AI18" s="103">
        <v>5</v>
      </c>
      <c r="AJ18" s="103">
        <v>5</v>
      </c>
      <c r="AK18" s="103">
        <v>5</v>
      </c>
      <c r="AL18" s="103">
        <v>5</v>
      </c>
      <c r="AM18" s="103">
        <v>5</v>
      </c>
      <c r="AN18" s="103">
        <v>5</v>
      </c>
      <c r="AO18" s="103">
        <v>5</v>
      </c>
      <c r="AP18" s="103">
        <v>5</v>
      </c>
      <c r="AQ18" s="103">
        <v>4</v>
      </c>
      <c r="AR18" s="103">
        <v>4</v>
      </c>
      <c r="AS18" s="103">
        <v>4</v>
      </c>
      <c r="AT18" s="103">
        <v>3</v>
      </c>
      <c r="AU18" s="103">
        <v>4</v>
      </c>
      <c r="AV18" s="103">
        <v>4</v>
      </c>
      <c r="AW18" s="103">
        <v>4</v>
      </c>
      <c r="AX18" s="103">
        <v>4</v>
      </c>
      <c r="AY18" s="103">
        <v>5</v>
      </c>
      <c r="AZ18" s="103">
        <v>5</v>
      </c>
      <c r="BA18" s="103">
        <v>5</v>
      </c>
      <c r="BB18" s="103">
        <v>5</v>
      </c>
      <c r="BC18" s="103">
        <v>3</v>
      </c>
      <c r="BD18" s="103">
        <v>4</v>
      </c>
      <c r="BE18" s="103">
        <v>4</v>
      </c>
      <c r="BF18" s="103">
        <v>5</v>
      </c>
      <c r="BG18" s="103">
        <v>5</v>
      </c>
      <c r="BH18" s="103">
        <v>5</v>
      </c>
      <c r="BI18" s="103">
        <v>4</v>
      </c>
      <c r="BJ18" s="103">
        <v>4</v>
      </c>
      <c r="BK18" s="103">
        <v>4</v>
      </c>
      <c r="BL18" s="103">
        <v>5</v>
      </c>
      <c r="BM18" s="103">
        <v>5</v>
      </c>
      <c r="BN18" s="103">
        <v>4</v>
      </c>
      <c r="BO18" s="103">
        <v>4</v>
      </c>
      <c r="BP18" s="103">
        <v>4</v>
      </c>
      <c r="BQ18" s="102"/>
      <c r="BR18" s="102"/>
      <c r="BS18" s="102"/>
      <c r="BT18" s="102"/>
      <c r="BU18" s="102"/>
      <c r="BV18" s="102"/>
      <c r="BW18" s="102"/>
      <c r="BX18" s="102"/>
      <c r="BY18" s="102"/>
      <c r="BZ18" s="102"/>
      <c r="CA18" s="102"/>
      <c r="CB18" s="102"/>
      <c r="CC18" s="102"/>
      <c r="CD18" s="102"/>
      <c r="CE18" s="102"/>
      <c r="CF18" s="102"/>
      <c r="CG18" s="102"/>
      <c r="CH18" s="102"/>
      <c r="CI18" s="102"/>
      <c r="CJ18" s="102"/>
      <c r="CK18" s="98">
        <f>SUM(C18:CJ18)</f>
        <v>271</v>
      </c>
      <c r="CL18" s="99">
        <f t="shared" si="1"/>
        <v>5</v>
      </c>
    </row>
    <row r="19" spans="1:90" ht="18.75" x14ac:dyDescent="0.2">
      <c r="A19" s="100" t="s">
        <v>438</v>
      </c>
      <c r="B19" s="161"/>
      <c r="C19" s="103" t="s">
        <v>439</v>
      </c>
      <c r="D19" s="103" t="s">
        <v>439</v>
      </c>
      <c r="E19" s="103" t="s">
        <v>439</v>
      </c>
      <c r="F19" s="103" t="s">
        <v>439</v>
      </c>
      <c r="G19" s="103" t="s">
        <v>439</v>
      </c>
      <c r="H19" s="103" t="s">
        <v>439</v>
      </c>
      <c r="I19" s="103" t="s">
        <v>439</v>
      </c>
      <c r="J19" s="103" t="s">
        <v>439</v>
      </c>
      <c r="K19" s="103" t="s">
        <v>441</v>
      </c>
      <c r="L19" s="103" t="s">
        <v>439</v>
      </c>
      <c r="M19" s="103" t="s">
        <v>439</v>
      </c>
      <c r="N19" s="103" t="s">
        <v>439</v>
      </c>
      <c r="O19" s="103" t="s">
        <v>439</v>
      </c>
      <c r="P19" s="103" t="s">
        <v>439</v>
      </c>
      <c r="Q19" s="103" t="s">
        <v>439</v>
      </c>
      <c r="R19" s="103" t="s">
        <v>439</v>
      </c>
      <c r="S19" s="103" t="s">
        <v>439</v>
      </c>
      <c r="T19" s="103" t="s">
        <v>439</v>
      </c>
      <c r="U19" s="103" t="s">
        <v>439</v>
      </c>
      <c r="V19" s="103" t="s">
        <v>441</v>
      </c>
      <c r="W19" s="103" t="s">
        <v>439</v>
      </c>
      <c r="X19" s="103" t="s">
        <v>441</v>
      </c>
      <c r="Y19" s="103" t="s">
        <v>439</v>
      </c>
      <c r="Z19" s="103" t="s">
        <v>439</v>
      </c>
      <c r="AA19" s="103" t="s">
        <v>441</v>
      </c>
      <c r="AB19" s="103" t="s">
        <v>439</v>
      </c>
      <c r="AC19" s="103" t="s">
        <v>439</v>
      </c>
      <c r="AD19" s="103" t="s">
        <v>439</v>
      </c>
      <c r="AE19" s="103" t="s">
        <v>439</v>
      </c>
      <c r="AF19" s="103" t="s">
        <v>439</v>
      </c>
      <c r="AG19" s="103" t="s">
        <v>441</v>
      </c>
      <c r="AH19" s="103" t="s">
        <v>439</v>
      </c>
      <c r="AI19" s="103" t="s">
        <v>439</v>
      </c>
      <c r="AJ19" s="103" t="s">
        <v>439</v>
      </c>
      <c r="AK19" s="103" t="s">
        <v>439</v>
      </c>
      <c r="AL19" s="103" t="s">
        <v>441</v>
      </c>
      <c r="AM19" s="103" t="s">
        <v>439</v>
      </c>
      <c r="AN19" s="103" t="s">
        <v>439</v>
      </c>
      <c r="AO19" s="103" t="s">
        <v>439</v>
      </c>
      <c r="AP19" s="103" t="s">
        <v>439</v>
      </c>
      <c r="AQ19" s="103" t="s">
        <v>441</v>
      </c>
      <c r="AR19" s="103" t="s">
        <v>439</v>
      </c>
      <c r="AS19" s="103" t="s">
        <v>439</v>
      </c>
      <c r="AT19" s="103" t="s">
        <v>441</v>
      </c>
      <c r="AU19" s="103" t="s">
        <v>439</v>
      </c>
      <c r="AV19" s="103" t="s">
        <v>439</v>
      </c>
      <c r="AW19" s="103" t="s">
        <v>439</v>
      </c>
      <c r="AX19" s="103" t="s">
        <v>439</v>
      </c>
      <c r="AY19" s="103" t="s">
        <v>439</v>
      </c>
      <c r="AZ19" s="103" t="s">
        <v>439</v>
      </c>
      <c r="BA19" s="103" t="s">
        <v>439</v>
      </c>
      <c r="BB19" s="103" t="s">
        <v>439</v>
      </c>
      <c r="BC19" s="103" t="s">
        <v>441</v>
      </c>
      <c r="BD19" s="103" t="s">
        <v>439</v>
      </c>
      <c r="BE19" s="103" t="s">
        <v>439</v>
      </c>
      <c r="BF19" s="103" t="s">
        <v>439</v>
      </c>
      <c r="BG19" s="103" t="s">
        <v>439</v>
      </c>
      <c r="BH19" s="103" t="s">
        <v>439</v>
      </c>
      <c r="BI19" s="103" t="s">
        <v>441</v>
      </c>
      <c r="BJ19" s="103" t="s">
        <v>439</v>
      </c>
      <c r="BK19" s="103" t="s">
        <v>439</v>
      </c>
      <c r="BL19" s="103" t="s">
        <v>439</v>
      </c>
      <c r="BM19" s="103" t="s">
        <v>439</v>
      </c>
      <c r="BN19" s="103" t="s">
        <v>439</v>
      </c>
      <c r="BO19" s="103" t="s">
        <v>439</v>
      </c>
      <c r="BP19" s="103" t="s">
        <v>439</v>
      </c>
      <c r="BQ19" s="102"/>
      <c r="BR19" s="102"/>
      <c r="BS19" s="102"/>
      <c r="BT19" s="102"/>
      <c r="BU19" s="102"/>
      <c r="BV19" s="102"/>
      <c r="BW19" s="102"/>
      <c r="BX19" s="102"/>
      <c r="BY19" s="102"/>
      <c r="BZ19" s="102"/>
      <c r="CA19" s="102"/>
      <c r="CB19" s="102"/>
      <c r="CC19" s="102"/>
      <c r="CD19" s="102"/>
      <c r="CE19" s="102"/>
      <c r="CF19" s="102"/>
      <c r="CG19" s="102"/>
      <c r="CH19" s="102"/>
      <c r="CI19" s="102"/>
      <c r="CJ19" s="102"/>
      <c r="CK19" s="98" t="s">
        <v>439</v>
      </c>
      <c r="CL19" s="99" t="s">
        <v>439</v>
      </c>
    </row>
    <row r="20" spans="1:90" ht="18.75" x14ac:dyDescent="0.2">
      <c r="A20" s="100" t="s">
        <v>440</v>
      </c>
      <c r="B20" s="161"/>
      <c r="C20" s="103" t="s">
        <v>439</v>
      </c>
      <c r="D20" s="103" t="s">
        <v>439</v>
      </c>
      <c r="E20" s="103" t="s">
        <v>439</v>
      </c>
      <c r="F20" s="103" t="s">
        <v>444</v>
      </c>
      <c r="G20" s="103" t="s">
        <v>439</v>
      </c>
      <c r="H20" s="103" t="s">
        <v>439</v>
      </c>
      <c r="I20" s="103" t="s">
        <v>439</v>
      </c>
      <c r="J20" s="103" t="s">
        <v>439</v>
      </c>
      <c r="K20" s="103" t="s">
        <v>441</v>
      </c>
      <c r="L20" s="103" t="s">
        <v>439</v>
      </c>
      <c r="M20" s="103" t="s">
        <v>439</v>
      </c>
      <c r="N20" s="103" t="s">
        <v>441</v>
      </c>
      <c r="O20" s="103" t="s">
        <v>439</v>
      </c>
      <c r="P20" s="103" t="s">
        <v>439</v>
      </c>
      <c r="Q20" s="103" t="s">
        <v>441</v>
      </c>
      <c r="R20" s="103" t="s">
        <v>441</v>
      </c>
      <c r="S20" s="103" t="s">
        <v>439</v>
      </c>
      <c r="T20" s="103" t="s">
        <v>439</v>
      </c>
      <c r="U20" s="103" t="s">
        <v>439</v>
      </c>
      <c r="V20" s="103" t="s">
        <v>441</v>
      </c>
      <c r="W20" s="103" t="s">
        <v>441</v>
      </c>
      <c r="X20" s="103" t="s">
        <v>439</v>
      </c>
      <c r="Y20" s="103" t="s">
        <v>441</v>
      </c>
      <c r="Z20" s="103" t="s">
        <v>439</v>
      </c>
      <c r="AA20" s="103" t="s">
        <v>439</v>
      </c>
      <c r="AB20" s="103" t="s">
        <v>439</v>
      </c>
      <c r="AC20" s="103" t="s">
        <v>441</v>
      </c>
      <c r="AD20" s="103" t="s">
        <v>439</v>
      </c>
      <c r="AE20" s="103" t="s">
        <v>439</v>
      </c>
      <c r="AF20" s="103" t="s">
        <v>439</v>
      </c>
      <c r="AG20" s="103" t="s">
        <v>441</v>
      </c>
      <c r="AH20" s="103" t="s">
        <v>439</v>
      </c>
      <c r="AI20" s="103" t="s">
        <v>439</v>
      </c>
      <c r="AJ20" s="103" t="s">
        <v>439</v>
      </c>
      <c r="AK20" s="103" t="s">
        <v>439</v>
      </c>
      <c r="AL20" s="103" t="s">
        <v>439</v>
      </c>
      <c r="AM20" s="103" t="s">
        <v>439</v>
      </c>
      <c r="AN20" s="103" t="s">
        <v>439</v>
      </c>
      <c r="AO20" s="103" t="s">
        <v>439</v>
      </c>
      <c r="AP20" s="103" t="s">
        <v>439</v>
      </c>
      <c r="AQ20" s="103" t="s">
        <v>439</v>
      </c>
      <c r="AR20" s="103" t="s">
        <v>439</v>
      </c>
      <c r="AS20" s="103" t="s">
        <v>439</v>
      </c>
      <c r="AT20" s="103" t="s">
        <v>439</v>
      </c>
      <c r="AU20" s="103" t="s">
        <v>439</v>
      </c>
      <c r="AV20" s="103" t="s">
        <v>439</v>
      </c>
      <c r="AW20" s="103" t="s">
        <v>439</v>
      </c>
      <c r="AX20" s="103" t="s">
        <v>439</v>
      </c>
      <c r="AY20" s="103" t="s">
        <v>439</v>
      </c>
      <c r="AZ20" s="103" t="s">
        <v>439</v>
      </c>
      <c r="BA20" s="103" t="s">
        <v>439</v>
      </c>
      <c r="BB20" s="103" t="s">
        <v>439</v>
      </c>
      <c r="BC20" s="103" t="s">
        <v>441</v>
      </c>
      <c r="BD20" s="103" t="s">
        <v>439</v>
      </c>
      <c r="BE20" s="103" t="s">
        <v>439</v>
      </c>
      <c r="BF20" s="103" t="s">
        <v>439</v>
      </c>
      <c r="BG20" s="103" t="s">
        <v>439</v>
      </c>
      <c r="BH20" s="103" t="s">
        <v>439</v>
      </c>
      <c r="BI20" s="103" t="s">
        <v>439</v>
      </c>
      <c r="BJ20" s="103" t="s">
        <v>441</v>
      </c>
      <c r="BK20" s="103" t="s">
        <v>439</v>
      </c>
      <c r="BL20" s="103" t="s">
        <v>439</v>
      </c>
      <c r="BM20" s="103" t="s">
        <v>439</v>
      </c>
      <c r="BN20" s="103" t="s">
        <v>439</v>
      </c>
      <c r="BO20" s="103" t="s">
        <v>439</v>
      </c>
      <c r="BP20" s="103" t="s">
        <v>441</v>
      </c>
      <c r="BQ20" s="102"/>
      <c r="BR20" s="102"/>
      <c r="BS20" s="102"/>
      <c r="BT20" s="102"/>
      <c r="BU20" s="102"/>
      <c r="BV20" s="102"/>
      <c r="BW20" s="102"/>
      <c r="BX20" s="102"/>
      <c r="BY20" s="102"/>
      <c r="BZ20" s="102"/>
      <c r="CA20" s="102"/>
      <c r="CB20" s="102"/>
      <c r="CC20" s="102"/>
      <c r="CD20" s="102"/>
      <c r="CE20" s="102"/>
      <c r="CF20" s="102"/>
      <c r="CG20" s="102"/>
      <c r="CH20" s="102"/>
      <c r="CI20" s="102"/>
      <c r="CJ20" s="102"/>
      <c r="CK20" s="98" t="s">
        <v>439</v>
      </c>
      <c r="CL20" s="99" t="s">
        <v>439</v>
      </c>
    </row>
    <row r="21" spans="1:90" ht="12" x14ac:dyDescent="0.2">
      <c r="A21" s="100" t="s">
        <v>419</v>
      </c>
      <c r="B21" s="161"/>
      <c r="C21" s="103">
        <v>3</v>
      </c>
      <c r="D21" s="103">
        <v>3</v>
      </c>
      <c r="E21" s="103">
        <v>3</v>
      </c>
      <c r="F21" s="103">
        <v>4</v>
      </c>
      <c r="G21" s="103">
        <v>4</v>
      </c>
      <c r="H21" s="103">
        <v>3</v>
      </c>
      <c r="I21" s="103">
        <v>4</v>
      </c>
      <c r="J21" s="103">
        <v>4</v>
      </c>
      <c r="K21" s="103">
        <v>1</v>
      </c>
      <c r="L21" s="103">
        <v>3</v>
      </c>
      <c r="M21" s="103">
        <v>3</v>
      </c>
      <c r="N21" s="103">
        <v>4</v>
      </c>
      <c r="O21" s="103">
        <v>5</v>
      </c>
      <c r="P21" s="103">
        <v>4</v>
      </c>
      <c r="Q21" s="103">
        <v>5</v>
      </c>
      <c r="R21" s="103">
        <v>4</v>
      </c>
      <c r="S21" s="103">
        <v>4</v>
      </c>
      <c r="T21" s="103">
        <v>4</v>
      </c>
      <c r="U21" s="103">
        <v>4</v>
      </c>
      <c r="V21" s="103">
        <v>3</v>
      </c>
      <c r="W21" s="103">
        <v>3</v>
      </c>
      <c r="X21" s="103">
        <v>2</v>
      </c>
      <c r="Y21" s="103">
        <v>3</v>
      </c>
      <c r="Z21" s="103">
        <v>4</v>
      </c>
      <c r="AA21" s="103">
        <v>3</v>
      </c>
      <c r="AB21" s="103">
        <v>4</v>
      </c>
      <c r="AC21" s="103">
        <v>3</v>
      </c>
      <c r="AD21" s="103">
        <v>4</v>
      </c>
      <c r="AE21" s="103">
        <v>4</v>
      </c>
      <c r="AF21" s="103">
        <v>5</v>
      </c>
      <c r="AG21" s="103">
        <v>2</v>
      </c>
      <c r="AH21" s="103">
        <v>4</v>
      </c>
      <c r="AI21" s="103">
        <v>5</v>
      </c>
      <c r="AJ21" s="103">
        <v>5</v>
      </c>
      <c r="AK21" s="103">
        <v>5</v>
      </c>
      <c r="AL21" s="103">
        <v>4</v>
      </c>
      <c r="AM21" s="103">
        <v>4</v>
      </c>
      <c r="AN21" s="103">
        <v>4</v>
      </c>
      <c r="AO21" s="103">
        <v>5</v>
      </c>
      <c r="AP21" s="103">
        <v>5</v>
      </c>
      <c r="AQ21" s="103">
        <v>4</v>
      </c>
      <c r="AR21" s="103">
        <v>4</v>
      </c>
      <c r="AS21" s="103">
        <v>4</v>
      </c>
      <c r="AT21" s="103">
        <v>3</v>
      </c>
      <c r="AU21" s="103">
        <v>4</v>
      </c>
      <c r="AV21" s="103">
        <v>3</v>
      </c>
      <c r="AW21" s="103">
        <v>4</v>
      </c>
      <c r="AX21" s="103">
        <v>4</v>
      </c>
      <c r="AY21" s="103">
        <v>5</v>
      </c>
      <c r="AZ21" s="103">
        <v>5</v>
      </c>
      <c r="BA21" s="103">
        <v>4</v>
      </c>
      <c r="BB21" s="103">
        <v>5</v>
      </c>
      <c r="BC21" s="103">
        <v>3</v>
      </c>
      <c r="BD21" s="103">
        <v>4</v>
      </c>
      <c r="BE21" s="103">
        <v>4</v>
      </c>
      <c r="BF21" s="103">
        <v>5</v>
      </c>
      <c r="BG21" s="103">
        <v>5</v>
      </c>
      <c r="BH21" s="103">
        <v>5</v>
      </c>
      <c r="BI21" s="103">
        <v>4</v>
      </c>
      <c r="BJ21" s="103">
        <v>4</v>
      </c>
      <c r="BK21" s="103">
        <v>4</v>
      </c>
      <c r="BL21" s="103">
        <v>5</v>
      </c>
      <c r="BM21" s="103">
        <v>5</v>
      </c>
      <c r="BN21" s="103">
        <v>4</v>
      </c>
      <c r="BO21" s="103">
        <v>5</v>
      </c>
      <c r="BP21" s="103">
        <v>4</v>
      </c>
      <c r="BQ21" s="102"/>
      <c r="BR21" s="102"/>
      <c r="BS21" s="102"/>
      <c r="BT21" s="102"/>
      <c r="BU21" s="102"/>
      <c r="BV21" s="102"/>
      <c r="BW21" s="102"/>
      <c r="BX21" s="102"/>
      <c r="BY21" s="102"/>
      <c r="BZ21" s="102"/>
      <c r="CA21" s="102"/>
      <c r="CB21" s="102"/>
      <c r="CC21" s="102"/>
      <c r="CD21" s="102"/>
      <c r="CE21" s="102"/>
      <c r="CF21" s="102"/>
      <c r="CG21" s="102"/>
      <c r="CH21" s="102"/>
      <c r="CI21" s="102"/>
      <c r="CJ21" s="102"/>
      <c r="CK21" s="98">
        <f>SUM(C21:CJ21)</f>
        <v>260</v>
      </c>
      <c r="CL21" s="99">
        <f>ROUNDUP(CK21/66,0)</f>
        <v>4</v>
      </c>
    </row>
    <row r="22" spans="1:90" ht="12" x14ac:dyDescent="0.2">
      <c r="A22" s="91" t="s">
        <v>445</v>
      </c>
      <c r="B22" s="160" t="s">
        <v>446</v>
      </c>
      <c r="C22" s="92">
        <v>70</v>
      </c>
      <c r="D22" s="92">
        <v>182</v>
      </c>
      <c r="E22" s="92">
        <v>182</v>
      </c>
      <c r="F22" s="92">
        <v>20</v>
      </c>
      <c r="G22" s="92">
        <v>163</v>
      </c>
      <c r="H22" s="92">
        <v>166</v>
      </c>
      <c r="I22" s="92">
        <v>169</v>
      </c>
      <c r="J22" s="92">
        <v>169</v>
      </c>
      <c r="K22" s="92">
        <v>7</v>
      </c>
      <c r="L22" s="92">
        <v>57</v>
      </c>
      <c r="M22" s="92">
        <v>57</v>
      </c>
      <c r="N22" s="92">
        <v>17</v>
      </c>
      <c r="O22" s="92">
        <v>19</v>
      </c>
      <c r="P22" s="92">
        <v>17</v>
      </c>
      <c r="Q22" s="92">
        <v>12</v>
      </c>
      <c r="R22" s="92">
        <v>17</v>
      </c>
      <c r="S22" s="92">
        <v>12</v>
      </c>
      <c r="T22" s="92">
        <v>162</v>
      </c>
      <c r="U22" s="92">
        <v>162</v>
      </c>
      <c r="V22" s="92">
        <v>14</v>
      </c>
      <c r="W22" s="92">
        <v>62</v>
      </c>
      <c r="X22" s="92">
        <v>168</v>
      </c>
      <c r="Y22" s="92">
        <v>171</v>
      </c>
      <c r="Z22" s="104">
        <v>171</v>
      </c>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4"/>
      <c r="BJ22" s="94"/>
      <c r="BK22" s="94"/>
      <c r="BL22" s="94"/>
      <c r="BM22" s="94"/>
      <c r="BN22" s="94"/>
      <c r="BO22" s="94"/>
      <c r="BP22" s="94"/>
      <c r="BQ22" s="94"/>
      <c r="BR22" s="94"/>
      <c r="BS22" s="94"/>
      <c r="BT22" s="94"/>
      <c r="BU22" s="94"/>
      <c r="BV22" s="94"/>
      <c r="BW22" s="94"/>
      <c r="BX22" s="94"/>
      <c r="BY22" s="94"/>
      <c r="BZ22" s="94"/>
      <c r="CA22" s="94"/>
      <c r="CB22" s="94"/>
      <c r="CC22" s="94"/>
      <c r="CD22" s="94"/>
      <c r="CE22" s="94"/>
      <c r="CF22" s="94"/>
      <c r="CG22" s="94"/>
      <c r="CH22" s="94"/>
      <c r="CI22" s="94"/>
      <c r="CJ22" s="94"/>
      <c r="CK22" s="95" t="s">
        <v>374</v>
      </c>
      <c r="CL22" s="96" t="s">
        <v>432</v>
      </c>
    </row>
    <row r="23" spans="1:90" ht="12" x14ac:dyDescent="0.2">
      <c r="A23" s="91" t="s">
        <v>433</v>
      </c>
      <c r="B23" s="160"/>
      <c r="C23" s="97">
        <v>3</v>
      </c>
      <c r="D23" s="97">
        <v>5</v>
      </c>
      <c r="E23" s="97">
        <v>5</v>
      </c>
      <c r="F23" s="97">
        <v>5</v>
      </c>
      <c r="G23" s="97">
        <v>5</v>
      </c>
      <c r="H23" s="97">
        <v>2</v>
      </c>
      <c r="I23" s="97">
        <v>5</v>
      </c>
      <c r="J23" s="97">
        <v>5</v>
      </c>
      <c r="K23" s="97">
        <v>5</v>
      </c>
      <c r="L23" s="97">
        <v>5</v>
      </c>
      <c r="M23" s="97">
        <v>5</v>
      </c>
      <c r="N23" s="97">
        <v>5</v>
      </c>
      <c r="O23" s="97">
        <v>4</v>
      </c>
      <c r="P23" s="97">
        <v>5</v>
      </c>
      <c r="Q23" s="97">
        <v>4</v>
      </c>
      <c r="R23" s="97">
        <v>5</v>
      </c>
      <c r="S23" s="97">
        <v>4</v>
      </c>
      <c r="T23" s="97">
        <v>5</v>
      </c>
      <c r="U23" s="97">
        <v>5</v>
      </c>
      <c r="V23" s="97">
        <v>5</v>
      </c>
      <c r="W23" s="97">
        <v>5</v>
      </c>
      <c r="X23" s="97">
        <v>5</v>
      </c>
      <c r="Y23" s="97">
        <v>4</v>
      </c>
      <c r="Z23" s="97">
        <v>5</v>
      </c>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4"/>
      <c r="BJ23" s="94"/>
      <c r="BK23" s="94"/>
      <c r="BL23" s="94"/>
      <c r="BM23" s="94"/>
      <c r="BN23" s="94"/>
      <c r="BO23" s="94"/>
      <c r="BP23" s="94"/>
      <c r="BQ23" s="94"/>
      <c r="BR23" s="94"/>
      <c r="BS23" s="94"/>
      <c r="BT23" s="94"/>
      <c r="BU23" s="94"/>
      <c r="BV23" s="94"/>
      <c r="BW23" s="94"/>
      <c r="BX23" s="94"/>
      <c r="BY23" s="94"/>
      <c r="BZ23" s="94"/>
      <c r="CA23" s="94"/>
      <c r="CB23" s="94"/>
      <c r="CC23" s="94"/>
      <c r="CD23" s="94"/>
      <c r="CE23" s="94"/>
      <c r="CF23" s="94"/>
      <c r="CG23" s="94"/>
      <c r="CH23" s="94"/>
      <c r="CI23" s="94"/>
      <c r="CJ23" s="94"/>
      <c r="CK23" s="98">
        <f>SUM(C23:CJ23)</f>
        <v>111</v>
      </c>
      <c r="CL23" s="99">
        <f>ROUNDUP(CK23/24,0)</f>
        <v>5</v>
      </c>
    </row>
    <row r="24" spans="1:90" ht="12" x14ac:dyDescent="0.2">
      <c r="A24" s="91" t="s">
        <v>434</v>
      </c>
      <c r="B24" s="160"/>
      <c r="C24" s="97">
        <v>2</v>
      </c>
      <c r="D24" s="97">
        <v>5</v>
      </c>
      <c r="E24" s="97">
        <v>5</v>
      </c>
      <c r="F24" s="97">
        <v>5</v>
      </c>
      <c r="G24" s="97">
        <v>5</v>
      </c>
      <c r="H24" s="97">
        <v>3</v>
      </c>
      <c r="I24" s="97">
        <v>5</v>
      </c>
      <c r="J24" s="97">
        <v>5</v>
      </c>
      <c r="K24" s="97">
        <v>4</v>
      </c>
      <c r="L24" s="97">
        <v>5</v>
      </c>
      <c r="M24" s="97">
        <v>5</v>
      </c>
      <c r="N24" s="97">
        <v>5</v>
      </c>
      <c r="O24" s="97">
        <v>3</v>
      </c>
      <c r="P24" s="97">
        <v>4</v>
      </c>
      <c r="Q24" s="97">
        <v>4</v>
      </c>
      <c r="R24" s="97">
        <v>4</v>
      </c>
      <c r="S24" s="97">
        <v>4</v>
      </c>
      <c r="T24" s="97">
        <v>5</v>
      </c>
      <c r="U24" s="97">
        <v>5</v>
      </c>
      <c r="V24" s="97">
        <v>5</v>
      </c>
      <c r="W24" s="97">
        <v>5</v>
      </c>
      <c r="X24" s="97">
        <v>5</v>
      </c>
      <c r="Y24" s="97">
        <v>4</v>
      </c>
      <c r="Z24" s="97">
        <v>5</v>
      </c>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4"/>
      <c r="BJ24" s="94"/>
      <c r="BK24" s="94"/>
      <c r="BL24" s="94"/>
      <c r="BM24" s="94"/>
      <c r="BN24" s="94"/>
      <c r="BO24" s="94"/>
      <c r="BP24" s="94"/>
      <c r="BQ24" s="94"/>
      <c r="BR24" s="94"/>
      <c r="BS24" s="94"/>
      <c r="BT24" s="94"/>
      <c r="BU24" s="94"/>
      <c r="BV24" s="94"/>
      <c r="BW24" s="94"/>
      <c r="BX24" s="94"/>
      <c r="BY24" s="94"/>
      <c r="BZ24" s="94"/>
      <c r="CA24" s="94"/>
      <c r="CB24" s="94"/>
      <c r="CC24" s="94"/>
      <c r="CD24" s="94"/>
      <c r="CE24" s="94"/>
      <c r="CF24" s="94"/>
      <c r="CG24" s="94"/>
      <c r="CH24" s="94"/>
      <c r="CI24" s="94"/>
      <c r="CJ24" s="94"/>
      <c r="CK24" s="98">
        <f>SUM(C24:CJ24)</f>
        <v>107</v>
      </c>
      <c r="CL24" s="99">
        <f t="shared" ref="CL24:CL27" si="2">ROUNDUP(CK24/24,0)</f>
        <v>5</v>
      </c>
    </row>
    <row r="25" spans="1:90" ht="12" x14ac:dyDescent="0.2">
      <c r="A25" s="91" t="s">
        <v>435</v>
      </c>
      <c r="B25" s="160"/>
      <c r="C25" s="97">
        <v>1</v>
      </c>
      <c r="D25" s="97">
        <v>5</v>
      </c>
      <c r="E25" s="97">
        <v>5</v>
      </c>
      <c r="F25" s="97">
        <v>5</v>
      </c>
      <c r="G25" s="97">
        <v>5</v>
      </c>
      <c r="H25" s="97">
        <v>2</v>
      </c>
      <c r="I25" s="97">
        <v>5</v>
      </c>
      <c r="J25" s="97">
        <v>5</v>
      </c>
      <c r="K25" s="97">
        <v>4</v>
      </c>
      <c r="L25" s="97">
        <v>5</v>
      </c>
      <c r="M25" s="97">
        <v>5</v>
      </c>
      <c r="N25" s="97">
        <v>5</v>
      </c>
      <c r="O25" s="97">
        <v>4</v>
      </c>
      <c r="P25" s="97">
        <v>4</v>
      </c>
      <c r="Q25" s="97">
        <v>4</v>
      </c>
      <c r="R25" s="97">
        <v>4</v>
      </c>
      <c r="S25" s="97">
        <v>4</v>
      </c>
      <c r="T25" s="97">
        <v>5</v>
      </c>
      <c r="U25" s="97">
        <v>5</v>
      </c>
      <c r="V25" s="97">
        <v>5</v>
      </c>
      <c r="W25" s="97">
        <v>5</v>
      </c>
      <c r="X25" s="97">
        <v>5</v>
      </c>
      <c r="Y25" s="97">
        <v>5</v>
      </c>
      <c r="Z25" s="97">
        <v>4</v>
      </c>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4"/>
      <c r="BJ25" s="94"/>
      <c r="BK25" s="94"/>
      <c r="BL25" s="94"/>
      <c r="BM25" s="94"/>
      <c r="BN25" s="94"/>
      <c r="BO25" s="94"/>
      <c r="BP25" s="94"/>
      <c r="BQ25" s="94"/>
      <c r="BR25" s="94"/>
      <c r="BS25" s="94"/>
      <c r="BT25" s="94"/>
      <c r="BU25" s="94"/>
      <c r="BV25" s="94"/>
      <c r="BW25" s="94"/>
      <c r="BX25" s="94"/>
      <c r="BY25" s="94"/>
      <c r="BZ25" s="94"/>
      <c r="CA25" s="94"/>
      <c r="CB25" s="94"/>
      <c r="CC25" s="94"/>
      <c r="CD25" s="94"/>
      <c r="CE25" s="94"/>
      <c r="CF25" s="94"/>
      <c r="CG25" s="94"/>
      <c r="CH25" s="94"/>
      <c r="CI25" s="94"/>
      <c r="CJ25" s="94"/>
      <c r="CK25" s="98">
        <f>SUM(C25:CJ25)</f>
        <v>106</v>
      </c>
      <c r="CL25" s="99">
        <f t="shared" si="2"/>
        <v>5</v>
      </c>
    </row>
    <row r="26" spans="1:90" ht="12" x14ac:dyDescent="0.2">
      <c r="A26" s="91" t="s">
        <v>436</v>
      </c>
      <c r="B26" s="160"/>
      <c r="C26" s="97">
        <v>1</v>
      </c>
      <c r="D26" s="97">
        <v>4</v>
      </c>
      <c r="E26" s="97">
        <v>5</v>
      </c>
      <c r="F26" s="97">
        <v>5</v>
      </c>
      <c r="G26" s="97">
        <v>5</v>
      </c>
      <c r="H26" s="97">
        <v>3</v>
      </c>
      <c r="I26" s="97">
        <v>5</v>
      </c>
      <c r="J26" s="97">
        <v>5</v>
      </c>
      <c r="K26" s="97">
        <v>3</v>
      </c>
      <c r="L26" s="97">
        <v>4</v>
      </c>
      <c r="M26" s="97">
        <v>4</v>
      </c>
      <c r="N26" s="97">
        <v>4</v>
      </c>
      <c r="O26" s="97">
        <v>2</v>
      </c>
      <c r="P26" s="97">
        <v>4</v>
      </c>
      <c r="Q26" s="97">
        <v>4</v>
      </c>
      <c r="R26" s="97">
        <v>4</v>
      </c>
      <c r="S26" s="97">
        <v>4</v>
      </c>
      <c r="T26" s="97">
        <v>5</v>
      </c>
      <c r="U26" s="97">
        <v>5</v>
      </c>
      <c r="V26" s="97">
        <v>5</v>
      </c>
      <c r="W26" s="97">
        <v>5</v>
      </c>
      <c r="X26" s="97">
        <v>5</v>
      </c>
      <c r="Y26" s="97">
        <v>4</v>
      </c>
      <c r="Z26" s="97">
        <v>5</v>
      </c>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4"/>
      <c r="BJ26" s="94"/>
      <c r="BK26" s="94"/>
      <c r="BL26" s="94"/>
      <c r="BM26" s="94"/>
      <c r="BN26" s="94"/>
      <c r="BO26" s="94"/>
      <c r="BP26" s="94"/>
      <c r="BQ26" s="94"/>
      <c r="BR26" s="94"/>
      <c r="BS26" s="94"/>
      <c r="BT26" s="94"/>
      <c r="BU26" s="94"/>
      <c r="BV26" s="94"/>
      <c r="BW26" s="94"/>
      <c r="BX26" s="94"/>
      <c r="BY26" s="94"/>
      <c r="BZ26" s="94"/>
      <c r="CA26" s="94"/>
      <c r="CB26" s="94"/>
      <c r="CC26" s="94"/>
      <c r="CD26" s="94"/>
      <c r="CE26" s="94"/>
      <c r="CF26" s="94"/>
      <c r="CG26" s="94"/>
      <c r="CH26" s="94"/>
      <c r="CI26" s="94"/>
      <c r="CJ26" s="94"/>
      <c r="CK26" s="98">
        <f>SUM(C26:CJ26)</f>
        <v>100</v>
      </c>
      <c r="CL26" s="99">
        <f t="shared" si="2"/>
        <v>5</v>
      </c>
    </row>
    <row r="27" spans="1:90" ht="12" x14ac:dyDescent="0.2">
      <c r="A27" s="91" t="s">
        <v>437</v>
      </c>
      <c r="B27" s="160"/>
      <c r="C27" s="97">
        <v>1</v>
      </c>
      <c r="D27" s="97">
        <v>3</v>
      </c>
      <c r="E27" s="97">
        <v>4</v>
      </c>
      <c r="F27" s="97">
        <v>5</v>
      </c>
      <c r="G27" s="97">
        <v>5</v>
      </c>
      <c r="H27" s="97">
        <v>3</v>
      </c>
      <c r="I27" s="97">
        <v>5</v>
      </c>
      <c r="J27" s="97">
        <v>5</v>
      </c>
      <c r="K27" s="97">
        <v>3</v>
      </c>
      <c r="L27" s="97">
        <v>4</v>
      </c>
      <c r="M27" s="97">
        <v>4</v>
      </c>
      <c r="N27" s="97">
        <v>4</v>
      </c>
      <c r="O27" s="97">
        <v>2</v>
      </c>
      <c r="P27" s="97">
        <v>5</v>
      </c>
      <c r="Q27" s="97">
        <v>4</v>
      </c>
      <c r="R27" s="97">
        <v>4</v>
      </c>
      <c r="S27" s="97">
        <v>3</v>
      </c>
      <c r="T27" s="97">
        <v>5</v>
      </c>
      <c r="U27" s="97">
        <v>5</v>
      </c>
      <c r="V27" s="97">
        <v>4</v>
      </c>
      <c r="W27" s="97">
        <v>5</v>
      </c>
      <c r="X27" s="97">
        <v>5</v>
      </c>
      <c r="Y27" s="97">
        <v>4</v>
      </c>
      <c r="Z27" s="97">
        <v>4</v>
      </c>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4"/>
      <c r="BJ27" s="94"/>
      <c r="BK27" s="94"/>
      <c r="BL27" s="94"/>
      <c r="BM27" s="94"/>
      <c r="BN27" s="94"/>
      <c r="BO27" s="94"/>
      <c r="BP27" s="94"/>
      <c r="BQ27" s="94"/>
      <c r="BR27" s="94"/>
      <c r="BS27" s="94"/>
      <c r="BT27" s="94"/>
      <c r="BU27" s="94"/>
      <c r="BV27" s="94"/>
      <c r="BW27" s="94"/>
      <c r="BX27" s="94"/>
      <c r="BY27" s="94"/>
      <c r="BZ27" s="94"/>
      <c r="CA27" s="94"/>
      <c r="CB27" s="94"/>
      <c r="CC27" s="94"/>
      <c r="CD27" s="94"/>
      <c r="CE27" s="94"/>
      <c r="CF27" s="94"/>
      <c r="CG27" s="94"/>
      <c r="CH27" s="94"/>
      <c r="CI27" s="94"/>
      <c r="CJ27" s="94"/>
      <c r="CK27" s="98">
        <f>SUM(C27:CJ27)</f>
        <v>96</v>
      </c>
      <c r="CL27" s="99">
        <f t="shared" si="2"/>
        <v>4</v>
      </c>
    </row>
    <row r="28" spans="1:90" ht="18.75" x14ac:dyDescent="0.2">
      <c r="A28" s="91" t="s">
        <v>438</v>
      </c>
      <c r="B28" s="160"/>
      <c r="C28" s="97" t="s">
        <v>441</v>
      </c>
      <c r="D28" s="97" t="s">
        <v>439</v>
      </c>
      <c r="E28" s="97" t="s">
        <v>439</v>
      </c>
      <c r="F28" s="97" t="s">
        <v>439</v>
      </c>
      <c r="G28" s="97" t="s">
        <v>439</v>
      </c>
      <c r="H28" s="97" t="s">
        <v>439</v>
      </c>
      <c r="I28" s="97" t="s">
        <v>439</v>
      </c>
      <c r="J28" s="97" t="s">
        <v>439</v>
      </c>
      <c r="K28" s="97" t="s">
        <v>439</v>
      </c>
      <c r="L28" s="97" t="s">
        <v>439</v>
      </c>
      <c r="M28" s="97" t="s">
        <v>439</v>
      </c>
      <c r="N28" s="97" t="s">
        <v>439</v>
      </c>
      <c r="O28" s="97" t="s">
        <v>441</v>
      </c>
      <c r="P28" s="97" t="s">
        <v>439</v>
      </c>
      <c r="Q28" s="97" t="s">
        <v>439</v>
      </c>
      <c r="R28" s="97" t="s">
        <v>439</v>
      </c>
      <c r="S28" s="97" t="s">
        <v>441</v>
      </c>
      <c r="T28" s="97" t="s">
        <v>439</v>
      </c>
      <c r="U28" s="97" t="s">
        <v>439</v>
      </c>
      <c r="V28" s="97" t="s">
        <v>439</v>
      </c>
      <c r="W28" s="97" t="s">
        <v>439</v>
      </c>
      <c r="X28" s="97" t="s">
        <v>439</v>
      </c>
      <c r="Y28" s="97" t="s">
        <v>439</v>
      </c>
      <c r="Z28" s="97" t="s">
        <v>439</v>
      </c>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94"/>
      <c r="CH28" s="94"/>
      <c r="CI28" s="94"/>
      <c r="CJ28" s="94"/>
      <c r="CK28" s="98" t="s">
        <v>439</v>
      </c>
      <c r="CL28" s="99" t="s">
        <v>439</v>
      </c>
    </row>
    <row r="29" spans="1:90" ht="18.75" x14ac:dyDescent="0.2">
      <c r="A29" s="91" t="s">
        <v>440</v>
      </c>
      <c r="B29" s="160"/>
      <c r="C29" s="97" t="s">
        <v>441</v>
      </c>
      <c r="D29" s="97" t="s">
        <v>439</v>
      </c>
      <c r="E29" s="97" t="s">
        <v>439</v>
      </c>
      <c r="F29" s="97" t="s">
        <v>439</v>
      </c>
      <c r="G29" s="97" t="s">
        <v>439</v>
      </c>
      <c r="H29" s="97" t="s">
        <v>441</v>
      </c>
      <c r="I29" s="97" t="s">
        <v>439</v>
      </c>
      <c r="J29" s="97" t="s">
        <v>439</v>
      </c>
      <c r="K29" s="97" t="s">
        <v>441</v>
      </c>
      <c r="L29" s="97" t="s">
        <v>439</v>
      </c>
      <c r="M29" s="97" t="s">
        <v>439</v>
      </c>
      <c r="N29" s="97" t="s">
        <v>439</v>
      </c>
      <c r="O29" s="97" t="s">
        <v>441</v>
      </c>
      <c r="P29" s="97" t="s">
        <v>439</v>
      </c>
      <c r="Q29" s="97" t="s">
        <v>441</v>
      </c>
      <c r="R29" s="97" t="s">
        <v>439</v>
      </c>
      <c r="S29" s="97" t="s">
        <v>441</v>
      </c>
      <c r="T29" s="97" t="s">
        <v>439</v>
      </c>
      <c r="U29" s="97" t="s">
        <v>439</v>
      </c>
      <c r="V29" s="97" t="s">
        <v>439</v>
      </c>
      <c r="W29" s="97" t="s">
        <v>439</v>
      </c>
      <c r="X29" s="97" t="s">
        <v>439</v>
      </c>
      <c r="Y29" s="97" t="s">
        <v>439</v>
      </c>
      <c r="Z29" s="97" t="s">
        <v>439</v>
      </c>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4"/>
      <c r="BJ29" s="94"/>
      <c r="BK29" s="94"/>
      <c r="BL29" s="94"/>
      <c r="BM29" s="94"/>
      <c r="BN29" s="94"/>
      <c r="BO29" s="94"/>
      <c r="BP29" s="94"/>
      <c r="BQ29" s="94"/>
      <c r="BR29" s="94"/>
      <c r="BS29" s="94"/>
      <c r="BT29" s="94"/>
      <c r="BU29" s="94"/>
      <c r="BV29" s="94"/>
      <c r="BW29" s="94"/>
      <c r="BX29" s="94"/>
      <c r="BY29" s="94"/>
      <c r="BZ29" s="94"/>
      <c r="CA29" s="94"/>
      <c r="CB29" s="94"/>
      <c r="CC29" s="94"/>
      <c r="CD29" s="94"/>
      <c r="CE29" s="94"/>
      <c r="CF29" s="94"/>
      <c r="CG29" s="94"/>
      <c r="CH29" s="94"/>
      <c r="CI29" s="94"/>
      <c r="CJ29" s="94"/>
      <c r="CK29" s="98" t="s">
        <v>439</v>
      </c>
      <c r="CL29" s="99" t="s">
        <v>439</v>
      </c>
    </row>
    <row r="30" spans="1:90" ht="12" x14ac:dyDescent="0.2">
      <c r="A30" s="91" t="s">
        <v>419</v>
      </c>
      <c r="B30" s="160"/>
      <c r="C30" s="97">
        <v>1</v>
      </c>
      <c r="D30" s="97">
        <v>5</v>
      </c>
      <c r="E30" s="97">
        <v>5</v>
      </c>
      <c r="F30" s="97">
        <v>5</v>
      </c>
      <c r="G30" s="97">
        <v>5</v>
      </c>
      <c r="H30" s="97">
        <v>3</v>
      </c>
      <c r="I30" s="97">
        <v>5</v>
      </c>
      <c r="J30" s="97">
        <v>4</v>
      </c>
      <c r="K30" s="97">
        <v>4</v>
      </c>
      <c r="L30" s="97">
        <v>5</v>
      </c>
      <c r="M30" s="97">
        <v>5</v>
      </c>
      <c r="N30" s="97">
        <v>4</v>
      </c>
      <c r="O30" s="97">
        <v>3</v>
      </c>
      <c r="P30" s="97">
        <v>5</v>
      </c>
      <c r="Q30" s="97">
        <v>4</v>
      </c>
      <c r="R30" s="97">
        <v>5</v>
      </c>
      <c r="S30" s="97">
        <v>4</v>
      </c>
      <c r="T30" s="97">
        <v>5</v>
      </c>
      <c r="U30" s="97">
        <v>5</v>
      </c>
      <c r="V30" s="97">
        <v>5</v>
      </c>
      <c r="W30" s="97">
        <v>5</v>
      </c>
      <c r="X30" s="97">
        <v>5</v>
      </c>
      <c r="Y30" s="97">
        <v>4</v>
      </c>
      <c r="Z30" s="97">
        <v>5</v>
      </c>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4"/>
      <c r="BJ30" s="94"/>
      <c r="BK30" s="94"/>
      <c r="BL30" s="94"/>
      <c r="BM30" s="94"/>
      <c r="BN30" s="94"/>
      <c r="BO30" s="94"/>
      <c r="BP30" s="94"/>
      <c r="BQ30" s="94"/>
      <c r="BR30" s="94"/>
      <c r="BS30" s="94"/>
      <c r="BT30" s="94"/>
      <c r="BU30" s="94"/>
      <c r="BV30" s="94"/>
      <c r="BW30" s="94"/>
      <c r="BX30" s="94"/>
      <c r="BY30" s="94"/>
      <c r="BZ30" s="94"/>
      <c r="CA30" s="94"/>
      <c r="CB30" s="94"/>
      <c r="CC30" s="94"/>
      <c r="CD30" s="94"/>
      <c r="CE30" s="94"/>
      <c r="CF30" s="94"/>
      <c r="CG30" s="94"/>
      <c r="CH30" s="94"/>
      <c r="CI30" s="94"/>
      <c r="CJ30" s="94"/>
      <c r="CK30" s="98">
        <f>SUM(C30:CJ30)</f>
        <v>106</v>
      </c>
      <c r="CL30" s="99">
        <f>ROUNDUP(CK30/24,0)</f>
        <v>5</v>
      </c>
    </row>
    <row r="31" spans="1:90" ht="12" x14ac:dyDescent="0.2">
      <c r="A31" s="100" t="s">
        <v>447</v>
      </c>
      <c r="B31" s="161" t="s">
        <v>448</v>
      </c>
      <c r="C31" s="101">
        <v>20</v>
      </c>
      <c r="D31" s="101">
        <v>169</v>
      </c>
      <c r="E31" s="101">
        <v>169</v>
      </c>
      <c r="F31" s="101">
        <v>7</v>
      </c>
      <c r="G31" s="101">
        <v>182</v>
      </c>
      <c r="H31" s="101">
        <v>182</v>
      </c>
      <c r="I31" s="101">
        <v>19</v>
      </c>
      <c r="J31" s="101">
        <v>162</v>
      </c>
      <c r="K31" s="101">
        <v>162</v>
      </c>
      <c r="L31" s="101">
        <v>17</v>
      </c>
      <c r="M31" s="101">
        <v>12</v>
      </c>
      <c r="N31" s="101">
        <v>17</v>
      </c>
      <c r="O31" s="101">
        <v>12</v>
      </c>
      <c r="P31" s="101">
        <v>166</v>
      </c>
      <c r="Q31" s="101">
        <v>70</v>
      </c>
      <c r="R31" s="101">
        <v>14</v>
      </c>
      <c r="S31" s="101">
        <v>62</v>
      </c>
      <c r="T31" s="101">
        <v>171</v>
      </c>
      <c r="U31" s="101">
        <v>171</v>
      </c>
      <c r="V31" s="105">
        <v>57</v>
      </c>
      <c r="W31" s="101">
        <v>57</v>
      </c>
      <c r="X31" s="106"/>
      <c r="Y31" s="106"/>
      <c r="Z31" s="106"/>
      <c r="AA31" s="106"/>
      <c r="AB31" s="106"/>
      <c r="AC31" s="106"/>
      <c r="AD31" s="106"/>
      <c r="AE31" s="106"/>
      <c r="AF31" s="106"/>
      <c r="AG31" s="106"/>
      <c r="AH31" s="106"/>
      <c r="AI31" s="106"/>
      <c r="AJ31" s="106"/>
      <c r="AK31" s="106"/>
      <c r="AL31" s="106"/>
      <c r="AM31" s="106"/>
      <c r="AN31" s="106"/>
      <c r="AO31" s="106"/>
      <c r="AP31" s="106"/>
      <c r="AQ31" s="106"/>
      <c r="AR31" s="106"/>
      <c r="AS31" s="106"/>
      <c r="AT31" s="106"/>
      <c r="AU31" s="106"/>
      <c r="AV31" s="106"/>
      <c r="AW31" s="106"/>
      <c r="AX31" s="106"/>
      <c r="AY31" s="106"/>
      <c r="AZ31" s="106"/>
      <c r="BA31" s="106"/>
      <c r="BB31" s="106"/>
      <c r="BC31" s="106"/>
      <c r="BD31" s="106"/>
      <c r="BE31" s="106"/>
      <c r="BF31" s="106"/>
      <c r="BG31" s="106"/>
      <c r="BH31" s="106"/>
      <c r="BI31" s="106"/>
      <c r="BJ31" s="106"/>
      <c r="BK31" s="106"/>
      <c r="BL31" s="106"/>
      <c r="BM31" s="106"/>
      <c r="BN31" s="106"/>
      <c r="BO31" s="106"/>
      <c r="BP31" s="106"/>
      <c r="BQ31" s="106"/>
      <c r="BR31" s="106"/>
      <c r="BS31" s="106"/>
      <c r="BT31" s="106"/>
      <c r="BU31" s="106"/>
      <c r="BV31" s="106"/>
      <c r="BW31" s="106"/>
      <c r="BX31" s="106"/>
      <c r="BY31" s="106"/>
      <c r="BZ31" s="106"/>
      <c r="CA31" s="106"/>
      <c r="CB31" s="106"/>
      <c r="CC31" s="106"/>
      <c r="CD31" s="106"/>
      <c r="CE31" s="106"/>
      <c r="CF31" s="106"/>
      <c r="CG31" s="106"/>
      <c r="CH31" s="106"/>
      <c r="CI31" s="106"/>
      <c r="CJ31" s="106"/>
      <c r="CK31" s="95" t="s">
        <v>374</v>
      </c>
      <c r="CL31" s="96" t="s">
        <v>432</v>
      </c>
    </row>
    <row r="32" spans="1:90" ht="12" x14ac:dyDescent="0.2">
      <c r="A32" s="100" t="s">
        <v>433</v>
      </c>
      <c r="B32" s="161"/>
      <c r="C32" s="103">
        <v>5</v>
      </c>
      <c r="D32" s="103">
        <v>5</v>
      </c>
      <c r="E32" s="103">
        <v>5</v>
      </c>
      <c r="F32" s="103">
        <v>5</v>
      </c>
      <c r="G32" s="103">
        <v>5</v>
      </c>
      <c r="H32" s="103">
        <v>5</v>
      </c>
      <c r="I32" s="103">
        <v>4</v>
      </c>
      <c r="J32" s="103">
        <v>5</v>
      </c>
      <c r="K32" s="103">
        <v>5</v>
      </c>
      <c r="L32" s="103">
        <v>5</v>
      </c>
      <c r="M32" s="103">
        <v>5</v>
      </c>
      <c r="N32" s="103">
        <v>5</v>
      </c>
      <c r="O32" s="103">
        <v>5</v>
      </c>
      <c r="P32" s="103">
        <v>2</v>
      </c>
      <c r="Q32" s="103">
        <v>4</v>
      </c>
      <c r="R32" s="103">
        <v>5</v>
      </c>
      <c r="S32" s="103">
        <v>5</v>
      </c>
      <c r="T32" s="103">
        <v>3</v>
      </c>
      <c r="U32" s="103">
        <v>5</v>
      </c>
      <c r="V32" s="103">
        <v>5</v>
      </c>
      <c r="W32" s="103">
        <v>5</v>
      </c>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98">
        <f>SUM(C32:CJ32)</f>
        <v>98</v>
      </c>
      <c r="CL32" s="99">
        <f>ROUNDUP(CK32/21,0)</f>
        <v>5</v>
      </c>
    </row>
    <row r="33" spans="1:90" ht="12" x14ac:dyDescent="0.2">
      <c r="A33" s="100" t="s">
        <v>434</v>
      </c>
      <c r="B33" s="161"/>
      <c r="C33" s="103">
        <v>5</v>
      </c>
      <c r="D33" s="103">
        <v>5</v>
      </c>
      <c r="E33" s="103">
        <v>5</v>
      </c>
      <c r="F33" s="103">
        <v>4</v>
      </c>
      <c r="G33" s="103">
        <v>5</v>
      </c>
      <c r="H33" s="103">
        <v>5</v>
      </c>
      <c r="I33" s="103">
        <v>4</v>
      </c>
      <c r="J33" s="103">
        <v>5</v>
      </c>
      <c r="K33" s="103">
        <v>5</v>
      </c>
      <c r="L33" s="103">
        <v>4</v>
      </c>
      <c r="M33" s="103">
        <v>4</v>
      </c>
      <c r="N33" s="103">
        <v>5</v>
      </c>
      <c r="O33" s="103">
        <v>4</v>
      </c>
      <c r="P33" s="103">
        <v>2</v>
      </c>
      <c r="Q33" s="103">
        <v>3</v>
      </c>
      <c r="R33" s="103">
        <v>5</v>
      </c>
      <c r="S33" s="103">
        <v>5</v>
      </c>
      <c r="T33" s="103">
        <v>5</v>
      </c>
      <c r="U33" s="103">
        <v>5</v>
      </c>
      <c r="V33" s="103">
        <v>4</v>
      </c>
      <c r="W33" s="103">
        <v>5</v>
      </c>
      <c r="X33" s="106"/>
      <c r="Y33" s="106"/>
      <c r="Z33" s="106"/>
      <c r="AA33" s="106"/>
      <c r="AB33" s="106"/>
      <c r="AC33" s="106"/>
      <c r="AD33" s="106"/>
      <c r="AE33" s="106"/>
      <c r="AF33" s="106"/>
      <c r="AG33" s="106"/>
      <c r="AH33" s="106"/>
      <c r="AI33" s="106"/>
      <c r="AJ33" s="106"/>
      <c r="AK33" s="106"/>
      <c r="AL33" s="106"/>
      <c r="AM33" s="106"/>
      <c r="AN33" s="106"/>
      <c r="AO33" s="106"/>
      <c r="AP33" s="106"/>
      <c r="AQ33" s="106"/>
      <c r="AR33" s="106"/>
      <c r="AS33" s="106"/>
      <c r="AT33" s="106"/>
      <c r="AU33" s="106"/>
      <c r="AV33" s="106"/>
      <c r="AW33" s="106"/>
      <c r="AX33" s="106"/>
      <c r="AY33" s="106"/>
      <c r="AZ33" s="106"/>
      <c r="BA33" s="106"/>
      <c r="BB33" s="106"/>
      <c r="BC33" s="106"/>
      <c r="BD33" s="106"/>
      <c r="BE33" s="106"/>
      <c r="BF33" s="106"/>
      <c r="BG33" s="106"/>
      <c r="BH33" s="106"/>
      <c r="BI33" s="106"/>
      <c r="BJ33" s="106"/>
      <c r="BK33" s="106"/>
      <c r="BL33" s="106"/>
      <c r="BM33" s="106"/>
      <c r="BN33" s="106"/>
      <c r="BO33" s="106"/>
      <c r="BP33" s="106"/>
      <c r="BQ33" s="106"/>
      <c r="BR33" s="106"/>
      <c r="BS33" s="106"/>
      <c r="BT33" s="106"/>
      <c r="BU33" s="106"/>
      <c r="BV33" s="106"/>
      <c r="BW33" s="106"/>
      <c r="BX33" s="106"/>
      <c r="BY33" s="106"/>
      <c r="BZ33" s="106"/>
      <c r="CA33" s="106"/>
      <c r="CB33" s="106"/>
      <c r="CC33" s="106"/>
      <c r="CD33" s="106"/>
      <c r="CE33" s="106"/>
      <c r="CF33" s="106"/>
      <c r="CG33" s="106"/>
      <c r="CH33" s="106"/>
      <c r="CI33" s="106"/>
      <c r="CJ33" s="106"/>
      <c r="CK33" s="98">
        <f>SUM(C33:CJ33)</f>
        <v>94</v>
      </c>
      <c r="CL33" s="99">
        <f t="shared" ref="CL33:CL36" si="3">ROUNDUP(CK33/21,0)</f>
        <v>5</v>
      </c>
    </row>
    <row r="34" spans="1:90" ht="12" x14ac:dyDescent="0.2">
      <c r="A34" s="100" t="s">
        <v>435</v>
      </c>
      <c r="B34" s="161"/>
      <c r="C34" s="103">
        <v>5</v>
      </c>
      <c r="D34" s="103">
        <v>5</v>
      </c>
      <c r="E34" s="103">
        <v>5</v>
      </c>
      <c r="F34" s="103">
        <v>5</v>
      </c>
      <c r="G34" s="103">
        <v>5</v>
      </c>
      <c r="H34" s="103">
        <v>5</v>
      </c>
      <c r="I34" s="103">
        <v>3</v>
      </c>
      <c r="J34" s="103">
        <v>5</v>
      </c>
      <c r="K34" s="103">
        <v>5</v>
      </c>
      <c r="L34" s="103">
        <v>5</v>
      </c>
      <c r="M34" s="103">
        <v>4</v>
      </c>
      <c r="N34" s="103">
        <v>4</v>
      </c>
      <c r="O34" s="103">
        <v>4</v>
      </c>
      <c r="P34" s="103">
        <v>2</v>
      </c>
      <c r="Q34" s="103">
        <v>3</v>
      </c>
      <c r="R34" s="103">
        <v>5</v>
      </c>
      <c r="S34" s="103">
        <v>5</v>
      </c>
      <c r="T34" s="103">
        <v>4</v>
      </c>
      <c r="U34" s="103">
        <v>5</v>
      </c>
      <c r="V34" s="103">
        <v>4</v>
      </c>
      <c r="W34" s="103">
        <v>5</v>
      </c>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6"/>
      <c r="BM34" s="106"/>
      <c r="BN34" s="106"/>
      <c r="BO34" s="106"/>
      <c r="BP34" s="106"/>
      <c r="BQ34" s="106"/>
      <c r="BR34" s="106"/>
      <c r="BS34" s="106"/>
      <c r="BT34" s="106"/>
      <c r="BU34" s="106"/>
      <c r="BV34" s="106"/>
      <c r="BW34" s="106"/>
      <c r="BX34" s="106"/>
      <c r="BY34" s="106"/>
      <c r="BZ34" s="106"/>
      <c r="CA34" s="106"/>
      <c r="CB34" s="106"/>
      <c r="CC34" s="106"/>
      <c r="CD34" s="106"/>
      <c r="CE34" s="106"/>
      <c r="CF34" s="106"/>
      <c r="CG34" s="106"/>
      <c r="CH34" s="106"/>
      <c r="CI34" s="106"/>
      <c r="CJ34" s="106"/>
      <c r="CK34" s="98">
        <f>SUM(C34:CJ34)</f>
        <v>93</v>
      </c>
      <c r="CL34" s="99">
        <f t="shared" si="3"/>
        <v>5</v>
      </c>
    </row>
    <row r="35" spans="1:90" ht="12" x14ac:dyDescent="0.2">
      <c r="A35" s="100" t="s">
        <v>436</v>
      </c>
      <c r="B35" s="161"/>
      <c r="C35" s="103">
        <v>5</v>
      </c>
      <c r="D35" s="103">
        <v>5</v>
      </c>
      <c r="E35" s="103">
        <v>5</v>
      </c>
      <c r="F35" s="103">
        <v>5</v>
      </c>
      <c r="G35" s="103">
        <v>5</v>
      </c>
      <c r="H35" s="103">
        <v>5</v>
      </c>
      <c r="I35" s="103">
        <v>4</v>
      </c>
      <c r="J35" s="103">
        <v>5</v>
      </c>
      <c r="K35" s="103">
        <v>5</v>
      </c>
      <c r="L35" s="103">
        <v>4</v>
      </c>
      <c r="M35" s="103">
        <v>5</v>
      </c>
      <c r="N35" s="103">
        <v>4</v>
      </c>
      <c r="O35" s="103">
        <v>4</v>
      </c>
      <c r="P35" s="103">
        <v>1</v>
      </c>
      <c r="Q35" s="103">
        <v>3</v>
      </c>
      <c r="R35" s="103">
        <v>5</v>
      </c>
      <c r="S35" s="103">
        <v>5</v>
      </c>
      <c r="T35" s="103">
        <v>5</v>
      </c>
      <c r="U35" s="103">
        <v>5</v>
      </c>
      <c r="V35" s="103">
        <v>5</v>
      </c>
      <c r="W35" s="103">
        <v>4</v>
      </c>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6"/>
      <c r="BM35" s="106"/>
      <c r="BN35" s="106"/>
      <c r="BO35" s="106"/>
      <c r="BP35" s="106"/>
      <c r="BQ35" s="106"/>
      <c r="BR35" s="106"/>
      <c r="BS35" s="106"/>
      <c r="BT35" s="106"/>
      <c r="BU35" s="106"/>
      <c r="BV35" s="106"/>
      <c r="BW35" s="106"/>
      <c r="BX35" s="106"/>
      <c r="BY35" s="106"/>
      <c r="BZ35" s="106"/>
      <c r="CA35" s="106"/>
      <c r="CB35" s="106"/>
      <c r="CC35" s="106"/>
      <c r="CD35" s="106"/>
      <c r="CE35" s="106"/>
      <c r="CF35" s="106"/>
      <c r="CG35" s="106"/>
      <c r="CH35" s="106"/>
      <c r="CI35" s="106"/>
      <c r="CJ35" s="106"/>
      <c r="CK35" s="98">
        <f>SUM(C35:CJ35)</f>
        <v>94</v>
      </c>
      <c r="CL35" s="99">
        <f t="shared" si="3"/>
        <v>5</v>
      </c>
    </row>
    <row r="36" spans="1:90" ht="12" x14ac:dyDescent="0.2">
      <c r="A36" s="100" t="s">
        <v>437</v>
      </c>
      <c r="B36" s="161"/>
      <c r="C36" s="103">
        <v>5</v>
      </c>
      <c r="D36" s="103">
        <v>5</v>
      </c>
      <c r="E36" s="103">
        <v>5</v>
      </c>
      <c r="F36" s="103">
        <v>5</v>
      </c>
      <c r="G36" s="103">
        <v>5</v>
      </c>
      <c r="H36" s="103">
        <v>5</v>
      </c>
      <c r="I36" s="103">
        <v>4</v>
      </c>
      <c r="J36" s="103">
        <v>5</v>
      </c>
      <c r="K36" s="103">
        <v>5</v>
      </c>
      <c r="L36" s="103">
        <v>4</v>
      </c>
      <c r="M36" s="103">
        <v>5</v>
      </c>
      <c r="N36" s="103">
        <v>5</v>
      </c>
      <c r="O36" s="103">
        <v>5</v>
      </c>
      <c r="P36" s="103">
        <v>2</v>
      </c>
      <c r="Q36" s="103">
        <v>4</v>
      </c>
      <c r="R36" s="103">
        <v>5</v>
      </c>
      <c r="S36" s="103">
        <v>5</v>
      </c>
      <c r="T36" s="103">
        <v>5</v>
      </c>
      <c r="U36" s="103">
        <v>5</v>
      </c>
      <c r="V36" s="103">
        <v>5</v>
      </c>
      <c r="W36" s="103">
        <v>5</v>
      </c>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6"/>
      <c r="BR36" s="106"/>
      <c r="BS36" s="106"/>
      <c r="BT36" s="106"/>
      <c r="BU36" s="106"/>
      <c r="BV36" s="106"/>
      <c r="BW36" s="106"/>
      <c r="BX36" s="106"/>
      <c r="BY36" s="106"/>
      <c r="BZ36" s="106"/>
      <c r="CA36" s="106"/>
      <c r="CB36" s="106"/>
      <c r="CC36" s="106"/>
      <c r="CD36" s="106"/>
      <c r="CE36" s="106"/>
      <c r="CF36" s="106"/>
      <c r="CG36" s="106"/>
      <c r="CH36" s="106"/>
      <c r="CI36" s="106"/>
      <c r="CJ36" s="106"/>
      <c r="CK36" s="98">
        <f>SUM(C36:CJ36)</f>
        <v>99</v>
      </c>
      <c r="CL36" s="99">
        <f t="shared" si="3"/>
        <v>5</v>
      </c>
    </row>
    <row r="37" spans="1:90" ht="18.75" x14ac:dyDescent="0.2">
      <c r="A37" s="100" t="s">
        <v>438</v>
      </c>
      <c r="B37" s="161"/>
      <c r="C37" s="103" t="s">
        <v>439</v>
      </c>
      <c r="D37" s="103" t="s">
        <v>439</v>
      </c>
      <c r="E37" s="103" t="s">
        <v>439</v>
      </c>
      <c r="F37" s="103" t="s">
        <v>439</v>
      </c>
      <c r="G37" s="103" t="s">
        <v>439</v>
      </c>
      <c r="H37" s="103" t="s">
        <v>439</v>
      </c>
      <c r="I37" s="103" t="s">
        <v>439</v>
      </c>
      <c r="J37" s="103" t="s">
        <v>439</v>
      </c>
      <c r="K37" s="103" t="s">
        <v>439</v>
      </c>
      <c r="L37" s="103" t="s">
        <v>439</v>
      </c>
      <c r="M37" s="103" t="s">
        <v>439</v>
      </c>
      <c r="N37" s="103" t="s">
        <v>439</v>
      </c>
      <c r="O37" s="103" t="s">
        <v>439</v>
      </c>
      <c r="P37" s="103" t="s">
        <v>439</v>
      </c>
      <c r="Q37" s="103" t="s">
        <v>441</v>
      </c>
      <c r="R37" s="103" t="s">
        <v>439</v>
      </c>
      <c r="S37" s="103" t="s">
        <v>439</v>
      </c>
      <c r="T37" s="103" t="s">
        <v>439</v>
      </c>
      <c r="U37" s="103" t="s">
        <v>439</v>
      </c>
      <c r="V37" s="103" t="s">
        <v>439</v>
      </c>
      <c r="W37" s="103" t="s">
        <v>439</v>
      </c>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6"/>
      <c r="BR37" s="106"/>
      <c r="BS37" s="106"/>
      <c r="BT37" s="106"/>
      <c r="BU37" s="106"/>
      <c r="BV37" s="106"/>
      <c r="BW37" s="106"/>
      <c r="BX37" s="106"/>
      <c r="BY37" s="106"/>
      <c r="BZ37" s="106"/>
      <c r="CA37" s="106"/>
      <c r="CB37" s="106"/>
      <c r="CC37" s="106"/>
      <c r="CD37" s="106"/>
      <c r="CE37" s="106"/>
      <c r="CF37" s="106"/>
      <c r="CG37" s="106"/>
      <c r="CH37" s="106"/>
      <c r="CI37" s="106"/>
      <c r="CJ37" s="106"/>
      <c r="CK37" s="98" t="s">
        <v>439</v>
      </c>
      <c r="CL37" s="99" t="s">
        <v>439</v>
      </c>
    </row>
    <row r="38" spans="1:90" ht="18.75" x14ac:dyDescent="0.2">
      <c r="A38" s="100" t="s">
        <v>440</v>
      </c>
      <c r="B38" s="161"/>
      <c r="C38" s="103" t="s">
        <v>439</v>
      </c>
      <c r="D38" s="103" t="s">
        <v>441</v>
      </c>
      <c r="E38" s="103" t="s">
        <v>439</v>
      </c>
      <c r="F38" s="103" t="s">
        <v>439</v>
      </c>
      <c r="G38" s="103" t="s">
        <v>439</v>
      </c>
      <c r="H38" s="103" t="s">
        <v>439</v>
      </c>
      <c r="I38" s="103" t="s">
        <v>441</v>
      </c>
      <c r="J38" s="103" t="s">
        <v>439</v>
      </c>
      <c r="K38" s="103" t="s">
        <v>439</v>
      </c>
      <c r="L38" s="103" t="s">
        <v>439</v>
      </c>
      <c r="M38" s="103" t="s">
        <v>441</v>
      </c>
      <c r="N38" s="103" t="s">
        <v>439</v>
      </c>
      <c r="O38" s="103" t="s">
        <v>441</v>
      </c>
      <c r="P38" s="103" t="s">
        <v>439</v>
      </c>
      <c r="Q38" s="103" t="s">
        <v>439</v>
      </c>
      <c r="R38" s="103" t="s">
        <v>439</v>
      </c>
      <c r="S38" s="103" t="s">
        <v>439</v>
      </c>
      <c r="T38" s="103" t="s">
        <v>439</v>
      </c>
      <c r="U38" s="103" t="s">
        <v>439</v>
      </c>
      <c r="V38" s="103" t="s">
        <v>439</v>
      </c>
      <c r="W38" s="103" t="s">
        <v>439</v>
      </c>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6"/>
      <c r="BP38" s="106"/>
      <c r="BQ38" s="106"/>
      <c r="BR38" s="106"/>
      <c r="BS38" s="106"/>
      <c r="BT38" s="106"/>
      <c r="BU38" s="106"/>
      <c r="BV38" s="106"/>
      <c r="BW38" s="106"/>
      <c r="BX38" s="106"/>
      <c r="BY38" s="106"/>
      <c r="BZ38" s="106"/>
      <c r="CA38" s="106"/>
      <c r="CB38" s="106"/>
      <c r="CC38" s="106"/>
      <c r="CD38" s="106"/>
      <c r="CE38" s="106"/>
      <c r="CF38" s="106"/>
      <c r="CG38" s="106"/>
      <c r="CH38" s="106"/>
      <c r="CI38" s="106"/>
      <c r="CJ38" s="106"/>
      <c r="CK38" s="98" t="s">
        <v>439</v>
      </c>
      <c r="CL38" s="99" t="s">
        <v>439</v>
      </c>
    </row>
    <row r="39" spans="1:90" ht="12" x14ac:dyDescent="0.2">
      <c r="A39" s="100" t="s">
        <v>419</v>
      </c>
      <c r="B39" s="161"/>
      <c r="C39" s="103">
        <v>5</v>
      </c>
      <c r="D39" s="103">
        <v>4</v>
      </c>
      <c r="E39" s="103">
        <v>5</v>
      </c>
      <c r="F39" s="103">
        <v>4</v>
      </c>
      <c r="G39" s="103">
        <v>5</v>
      </c>
      <c r="H39" s="103">
        <v>5</v>
      </c>
      <c r="I39" s="103">
        <v>4</v>
      </c>
      <c r="J39" s="103">
        <v>5</v>
      </c>
      <c r="K39" s="103">
        <v>5</v>
      </c>
      <c r="L39" s="107">
        <v>4</v>
      </c>
      <c r="M39" s="103">
        <v>4</v>
      </c>
      <c r="N39" s="103">
        <v>4</v>
      </c>
      <c r="O39" s="103">
        <v>4</v>
      </c>
      <c r="P39" s="103">
        <v>2</v>
      </c>
      <c r="Q39" s="103">
        <v>3</v>
      </c>
      <c r="R39" s="103">
        <v>5</v>
      </c>
      <c r="S39" s="103">
        <v>5</v>
      </c>
      <c r="T39" s="103">
        <v>5</v>
      </c>
      <c r="U39" s="103">
        <v>5</v>
      </c>
      <c r="V39" s="103">
        <v>5</v>
      </c>
      <c r="W39" s="103">
        <v>5</v>
      </c>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c r="BK39" s="106"/>
      <c r="BL39" s="106"/>
      <c r="BM39" s="106"/>
      <c r="BN39" s="106"/>
      <c r="BO39" s="106"/>
      <c r="BP39" s="106"/>
      <c r="BQ39" s="106"/>
      <c r="BR39" s="106"/>
      <c r="BS39" s="106"/>
      <c r="BT39" s="106"/>
      <c r="BU39" s="106"/>
      <c r="BV39" s="106"/>
      <c r="BW39" s="106"/>
      <c r="BX39" s="106"/>
      <c r="BY39" s="106"/>
      <c r="BZ39" s="106"/>
      <c r="CA39" s="106"/>
      <c r="CB39" s="106"/>
      <c r="CC39" s="106"/>
      <c r="CD39" s="106"/>
      <c r="CE39" s="106"/>
      <c r="CF39" s="106"/>
      <c r="CG39" s="106"/>
      <c r="CH39" s="106"/>
      <c r="CI39" s="106"/>
      <c r="CJ39" s="106"/>
      <c r="CK39" s="98">
        <f>SUM(C39:CJ39)</f>
        <v>93</v>
      </c>
      <c r="CL39" s="99">
        <f>ROUNDUP(CK39/21,0)</f>
        <v>5</v>
      </c>
    </row>
    <row r="40" spans="1:90" ht="12" x14ac:dyDescent="0.2">
      <c r="A40" s="91" t="s">
        <v>449</v>
      </c>
      <c r="B40" s="160" t="s">
        <v>450</v>
      </c>
      <c r="C40" s="92">
        <v>41</v>
      </c>
      <c r="D40" s="92">
        <v>116</v>
      </c>
      <c r="E40" s="92">
        <v>151</v>
      </c>
      <c r="F40" s="92">
        <v>173</v>
      </c>
      <c r="G40" s="92">
        <v>115</v>
      </c>
      <c r="H40" s="92">
        <v>173</v>
      </c>
      <c r="I40" s="92">
        <v>24</v>
      </c>
      <c r="J40" s="92">
        <v>117</v>
      </c>
      <c r="K40" s="92">
        <v>139</v>
      </c>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5" t="s">
        <v>374</v>
      </c>
      <c r="CL40" s="96" t="s">
        <v>432</v>
      </c>
    </row>
    <row r="41" spans="1:90" ht="12" x14ac:dyDescent="0.2">
      <c r="A41" s="91" t="s">
        <v>433</v>
      </c>
      <c r="B41" s="160"/>
      <c r="C41" s="97">
        <v>2</v>
      </c>
      <c r="D41" s="97">
        <v>5</v>
      </c>
      <c r="E41" s="97">
        <v>5</v>
      </c>
      <c r="F41" s="97">
        <v>4</v>
      </c>
      <c r="G41" s="97">
        <v>5</v>
      </c>
      <c r="H41" s="97">
        <v>4</v>
      </c>
      <c r="I41" s="97">
        <v>4</v>
      </c>
      <c r="J41" s="97">
        <v>4</v>
      </c>
      <c r="K41" s="97">
        <v>3</v>
      </c>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P41" s="94"/>
      <c r="BQ41" s="94"/>
      <c r="BR41" s="94"/>
      <c r="BS41" s="94"/>
      <c r="BT41" s="94"/>
      <c r="BU41" s="94"/>
      <c r="BV41" s="94"/>
      <c r="BW41" s="94"/>
      <c r="BX41" s="94"/>
      <c r="BY41" s="94"/>
      <c r="BZ41" s="94"/>
      <c r="CA41" s="94"/>
      <c r="CB41" s="94"/>
      <c r="CC41" s="94"/>
      <c r="CD41" s="94"/>
      <c r="CE41" s="94"/>
      <c r="CF41" s="94"/>
      <c r="CG41" s="94"/>
      <c r="CH41" s="94"/>
      <c r="CI41" s="94"/>
      <c r="CJ41" s="94"/>
      <c r="CK41" s="98">
        <f>SUM(C41:CJ41)</f>
        <v>36</v>
      </c>
      <c r="CL41" s="99">
        <f>ROUNDUP(CK41/9,0)</f>
        <v>4</v>
      </c>
    </row>
    <row r="42" spans="1:90" ht="12" x14ac:dyDescent="0.2">
      <c r="A42" s="91" t="s">
        <v>434</v>
      </c>
      <c r="B42" s="160"/>
      <c r="C42" s="97">
        <v>2</v>
      </c>
      <c r="D42" s="97">
        <v>5</v>
      </c>
      <c r="E42" s="97">
        <v>4</v>
      </c>
      <c r="F42" s="97">
        <v>4</v>
      </c>
      <c r="G42" s="97">
        <v>5</v>
      </c>
      <c r="H42" s="97">
        <v>4</v>
      </c>
      <c r="I42" s="97">
        <v>3</v>
      </c>
      <c r="J42" s="97">
        <v>4</v>
      </c>
      <c r="K42" s="97">
        <v>3</v>
      </c>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4"/>
      <c r="BN42" s="94"/>
      <c r="BO42" s="94"/>
      <c r="BP42" s="94"/>
      <c r="BQ42" s="94"/>
      <c r="BR42" s="94"/>
      <c r="BS42" s="94"/>
      <c r="BT42" s="94"/>
      <c r="BU42" s="94"/>
      <c r="BV42" s="94"/>
      <c r="BW42" s="94"/>
      <c r="BX42" s="94"/>
      <c r="BY42" s="94"/>
      <c r="BZ42" s="94"/>
      <c r="CA42" s="94"/>
      <c r="CB42" s="94"/>
      <c r="CC42" s="94"/>
      <c r="CD42" s="94"/>
      <c r="CE42" s="94"/>
      <c r="CF42" s="94"/>
      <c r="CG42" s="94"/>
      <c r="CH42" s="94"/>
      <c r="CI42" s="94"/>
      <c r="CJ42" s="94"/>
      <c r="CK42" s="98">
        <f>SUM(C42:CJ42)</f>
        <v>34</v>
      </c>
      <c r="CL42" s="99">
        <f t="shared" ref="CL42:CL45" si="4">ROUNDUP(CK42/9,0)</f>
        <v>4</v>
      </c>
    </row>
    <row r="43" spans="1:90" ht="12" x14ac:dyDescent="0.2">
      <c r="A43" s="91" t="s">
        <v>435</v>
      </c>
      <c r="B43" s="160"/>
      <c r="C43" s="97">
        <v>2</v>
      </c>
      <c r="D43" s="97">
        <v>5</v>
      </c>
      <c r="E43" s="97">
        <v>5</v>
      </c>
      <c r="F43" s="97">
        <v>3</v>
      </c>
      <c r="G43" s="97">
        <v>4</v>
      </c>
      <c r="H43" s="97">
        <v>3</v>
      </c>
      <c r="I43" s="97">
        <v>3</v>
      </c>
      <c r="J43" s="97">
        <v>4</v>
      </c>
      <c r="K43" s="97">
        <v>3</v>
      </c>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4"/>
      <c r="BP43" s="94"/>
      <c r="BQ43" s="94"/>
      <c r="BR43" s="94"/>
      <c r="BS43" s="94"/>
      <c r="BT43" s="94"/>
      <c r="BU43" s="94"/>
      <c r="BV43" s="94"/>
      <c r="BW43" s="94"/>
      <c r="BX43" s="94"/>
      <c r="BY43" s="94"/>
      <c r="BZ43" s="94"/>
      <c r="CA43" s="94"/>
      <c r="CB43" s="94"/>
      <c r="CC43" s="94"/>
      <c r="CD43" s="94"/>
      <c r="CE43" s="94"/>
      <c r="CF43" s="94"/>
      <c r="CG43" s="94"/>
      <c r="CH43" s="94"/>
      <c r="CI43" s="94"/>
      <c r="CJ43" s="94"/>
      <c r="CK43" s="98">
        <f>SUM(C43:CJ43)</f>
        <v>32</v>
      </c>
      <c r="CL43" s="99">
        <f t="shared" si="4"/>
        <v>4</v>
      </c>
    </row>
    <row r="44" spans="1:90" ht="12" x14ac:dyDescent="0.2">
      <c r="A44" s="91" t="s">
        <v>436</v>
      </c>
      <c r="B44" s="160"/>
      <c r="C44" s="97">
        <v>2</v>
      </c>
      <c r="D44" s="97">
        <v>5</v>
      </c>
      <c r="E44" s="97">
        <v>4</v>
      </c>
      <c r="F44" s="97">
        <v>4</v>
      </c>
      <c r="G44" s="97">
        <v>5</v>
      </c>
      <c r="H44" s="97">
        <v>4</v>
      </c>
      <c r="I44" s="97">
        <v>5</v>
      </c>
      <c r="J44" s="97">
        <v>3</v>
      </c>
      <c r="K44" s="97">
        <v>4</v>
      </c>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4"/>
      <c r="BR44" s="94"/>
      <c r="BS44" s="94"/>
      <c r="BT44" s="94"/>
      <c r="BU44" s="94"/>
      <c r="BV44" s="94"/>
      <c r="BW44" s="94"/>
      <c r="BX44" s="94"/>
      <c r="BY44" s="94"/>
      <c r="BZ44" s="94"/>
      <c r="CA44" s="94"/>
      <c r="CB44" s="94"/>
      <c r="CC44" s="94"/>
      <c r="CD44" s="94"/>
      <c r="CE44" s="94"/>
      <c r="CF44" s="94"/>
      <c r="CG44" s="94"/>
      <c r="CH44" s="94"/>
      <c r="CI44" s="94"/>
      <c r="CJ44" s="94"/>
      <c r="CK44" s="98">
        <f>SUM(C44:CJ44)</f>
        <v>36</v>
      </c>
      <c r="CL44" s="99">
        <f t="shared" si="4"/>
        <v>4</v>
      </c>
    </row>
    <row r="45" spans="1:90" ht="12" x14ac:dyDescent="0.2">
      <c r="A45" s="91" t="s">
        <v>437</v>
      </c>
      <c r="B45" s="160"/>
      <c r="C45" s="97">
        <v>2</v>
      </c>
      <c r="D45" s="97">
        <v>4</v>
      </c>
      <c r="E45" s="97">
        <v>4</v>
      </c>
      <c r="F45" s="97">
        <v>5</v>
      </c>
      <c r="G45" s="97">
        <v>4</v>
      </c>
      <c r="H45" s="97">
        <v>4</v>
      </c>
      <c r="I45" s="97">
        <v>3</v>
      </c>
      <c r="J45" s="97">
        <v>4</v>
      </c>
      <c r="K45" s="97">
        <v>3</v>
      </c>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4"/>
      <c r="BP45" s="94"/>
      <c r="BQ45" s="94"/>
      <c r="BR45" s="94"/>
      <c r="BS45" s="94"/>
      <c r="BT45" s="94"/>
      <c r="BU45" s="94"/>
      <c r="BV45" s="94"/>
      <c r="BW45" s="94"/>
      <c r="BX45" s="94"/>
      <c r="BY45" s="94"/>
      <c r="BZ45" s="94"/>
      <c r="CA45" s="94"/>
      <c r="CB45" s="94"/>
      <c r="CC45" s="94"/>
      <c r="CD45" s="94"/>
      <c r="CE45" s="94"/>
      <c r="CF45" s="94"/>
      <c r="CG45" s="94"/>
      <c r="CH45" s="94"/>
      <c r="CI45" s="94"/>
      <c r="CJ45" s="94"/>
      <c r="CK45" s="98">
        <f>SUM(C45:CJ45)</f>
        <v>33</v>
      </c>
      <c r="CL45" s="99">
        <f t="shared" si="4"/>
        <v>4</v>
      </c>
    </row>
    <row r="46" spans="1:90" ht="18.75" x14ac:dyDescent="0.2">
      <c r="A46" s="91" t="s">
        <v>438</v>
      </c>
      <c r="B46" s="160"/>
      <c r="C46" s="97" t="s">
        <v>441</v>
      </c>
      <c r="D46" s="97" t="s">
        <v>439</v>
      </c>
      <c r="E46" s="97" t="s">
        <v>439</v>
      </c>
      <c r="F46" s="97" t="s">
        <v>439</v>
      </c>
      <c r="G46" s="97" t="s">
        <v>439</v>
      </c>
      <c r="H46" s="97" t="s">
        <v>441</v>
      </c>
      <c r="I46" s="97" t="s">
        <v>441</v>
      </c>
      <c r="J46" s="97" t="s">
        <v>439</v>
      </c>
      <c r="K46" s="97" t="s">
        <v>441</v>
      </c>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94"/>
      <c r="BR46" s="94"/>
      <c r="BS46" s="94"/>
      <c r="BT46" s="94"/>
      <c r="BU46" s="94"/>
      <c r="BV46" s="94"/>
      <c r="BW46" s="94"/>
      <c r="BX46" s="94"/>
      <c r="BY46" s="94"/>
      <c r="BZ46" s="94"/>
      <c r="CA46" s="94"/>
      <c r="CB46" s="94"/>
      <c r="CC46" s="94"/>
      <c r="CD46" s="94"/>
      <c r="CE46" s="94"/>
      <c r="CF46" s="94"/>
      <c r="CG46" s="94"/>
      <c r="CH46" s="94"/>
      <c r="CI46" s="94"/>
      <c r="CJ46" s="94"/>
      <c r="CK46" s="98" t="s">
        <v>439</v>
      </c>
      <c r="CL46" s="99" t="s">
        <v>439</v>
      </c>
    </row>
    <row r="47" spans="1:90" ht="18.75" x14ac:dyDescent="0.2">
      <c r="A47" s="91" t="s">
        <v>440</v>
      </c>
      <c r="B47" s="160"/>
      <c r="C47" s="97" t="s">
        <v>441</v>
      </c>
      <c r="D47" s="97" t="s">
        <v>439</v>
      </c>
      <c r="E47" s="97" t="s">
        <v>439</v>
      </c>
      <c r="F47" s="97" t="s">
        <v>439</v>
      </c>
      <c r="G47" s="97" t="s">
        <v>439</v>
      </c>
      <c r="H47" s="97" t="s">
        <v>441</v>
      </c>
      <c r="I47" s="97" t="s">
        <v>439</v>
      </c>
      <c r="J47" s="97" t="s">
        <v>439</v>
      </c>
      <c r="K47" s="97" t="s">
        <v>441</v>
      </c>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c r="BW47" s="94"/>
      <c r="BX47" s="94"/>
      <c r="BY47" s="94"/>
      <c r="BZ47" s="94"/>
      <c r="CA47" s="94"/>
      <c r="CB47" s="94"/>
      <c r="CC47" s="94"/>
      <c r="CD47" s="94"/>
      <c r="CE47" s="94"/>
      <c r="CF47" s="94"/>
      <c r="CG47" s="94"/>
      <c r="CH47" s="94"/>
      <c r="CI47" s="94"/>
      <c r="CJ47" s="94"/>
      <c r="CK47" s="98" t="s">
        <v>439</v>
      </c>
      <c r="CL47" s="99" t="s">
        <v>439</v>
      </c>
    </row>
    <row r="48" spans="1:90" ht="12" x14ac:dyDescent="0.2">
      <c r="A48" s="91" t="s">
        <v>419</v>
      </c>
      <c r="B48" s="160"/>
      <c r="C48" s="97">
        <v>2</v>
      </c>
      <c r="D48" s="97">
        <v>5</v>
      </c>
      <c r="E48" s="97">
        <v>4</v>
      </c>
      <c r="F48" s="97">
        <v>4</v>
      </c>
      <c r="G48" s="97">
        <v>5</v>
      </c>
      <c r="H48" s="97">
        <v>3</v>
      </c>
      <c r="I48" s="97">
        <v>3</v>
      </c>
      <c r="J48" s="97">
        <v>4</v>
      </c>
      <c r="K48" s="97">
        <v>3</v>
      </c>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4"/>
      <c r="BR48" s="94"/>
      <c r="BS48" s="94"/>
      <c r="BT48" s="94"/>
      <c r="BU48" s="94"/>
      <c r="BV48" s="94"/>
      <c r="BW48" s="94"/>
      <c r="BX48" s="94"/>
      <c r="BY48" s="94"/>
      <c r="BZ48" s="94"/>
      <c r="CA48" s="94"/>
      <c r="CB48" s="94"/>
      <c r="CC48" s="94"/>
      <c r="CD48" s="94"/>
      <c r="CE48" s="94"/>
      <c r="CF48" s="94"/>
      <c r="CG48" s="94"/>
      <c r="CH48" s="94"/>
      <c r="CI48" s="94"/>
      <c r="CJ48" s="94"/>
      <c r="CK48" s="98">
        <f>SUM(C48:CJ48)</f>
        <v>33</v>
      </c>
      <c r="CL48" s="99">
        <f>ROUNDUP(CK48/9,0)</f>
        <v>4</v>
      </c>
    </row>
    <row r="49" spans="1:90" ht="12" x14ac:dyDescent="0.2">
      <c r="A49" s="100" t="s">
        <v>451</v>
      </c>
      <c r="B49" s="161" t="s">
        <v>452</v>
      </c>
      <c r="C49" s="101">
        <v>161</v>
      </c>
      <c r="D49" s="101">
        <v>6</v>
      </c>
      <c r="E49" s="101">
        <v>92</v>
      </c>
      <c r="F49" s="101">
        <v>92</v>
      </c>
      <c r="G49" s="101">
        <v>3</v>
      </c>
      <c r="H49" s="101">
        <v>3</v>
      </c>
      <c r="I49" s="101">
        <v>187</v>
      </c>
      <c r="J49" s="101">
        <v>148</v>
      </c>
      <c r="K49" s="101">
        <v>35</v>
      </c>
      <c r="L49" s="101">
        <v>157</v>
      </c>
      <c r="M49" s="101">
        <v>4</v>
      </c>
      <c r="N49" s="101">
        <v>4</v>
      </c>
      <c r="O49" s="101">
        <v>147</v>
      </c>
      <c r="P49" s="101">
        <v>151</v>
      </c>
      <c r="Q49" s="101">
        <v>164</v>
      </c>
      <c r="R49" s="101">
        <v>164</v>
      </c>
      <c r="S49" s="101">
        <v>30</v>
      </c>
      <c r="T49" s="101">
        <v>58</v>
      </c>
      <c r="U49" s="101">
        <v>144</v>
      </c>
      <c r="V49" s="101">
        <v>30</v>
      </c>
      <c r="W49" s="101">
        <v>58</v>
      </c>
      <c r="X49" s="101">
        <v>49</v>
      </c>
      <c r="Y49" s="101">
        <v>15</v>
      </c>
      <c r="Z49" s="101">
        <v>49</v>
      </c>
      <c r="AA49" s="101">
        <v>15</v>
      </c>
      <c r="AB49" s="101">
        <v>141</v>
      </c>
      <c r="AC49" s="101">
        <v>141</v>
      </c>
      <c r="AD49" s="102"/>
      <c r="AE49" s="102"/>
      <c r="AF49" s="102"/>
      <c r="AG49" s="102"/>
      <c r="AH49" s="102"/>
      <c r="AI49" s="102"/>
      <c r="AJ49" s="102"/>
      <c r="AK49" s="102"/>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95" t="s">
        <v>374</v>
      </c>
      <c r="CL49" s="96" t="s">
        <v>432</v>
      </c>
    </row>
    <row r="50" spans="1:90" ht="12" x14ac:dyDescent="0.2">
      <c r="A50" s="100" t="s">
        <v>433</v>
      </c>
      <c r="B50" s="161"/>
      <c r="C50" s="103">
        <v>3</v>
      </c>
      <c r="D50" s="103">
        <v>5</v>
      </c>
      <c r="E50" s="103">
        <v>4</v>
      </c>
      <c r="F50" s="103">
        <v>4</v>
      </c>
      <c r="G50" s="103">
        <v>4</v>
      </c>
      <c r="H50" s="103">
        <v>4</v>
      </c>
      <c r="I50" s="103">
        <v>5</v>
      </c>
      <c r="J50" s="103">
        <v>5</v>
      </c>
      <c r="K50" s="103">
        <v>5</v>
      </c>
      <c r="L50" s="103">
        <v>5</v>
      </c>
      <c r="M50" s="103">
        <v>5</v>
      </c>
      <c r="N50" s="103">
        <v>5</v>
      </c>
      <c r="O50" s="103">
        <v>5</v>
      </c>
      <c r="P50" s="103">
        <v>5</v>
      </c>
      <c r="Q50" s="103">
        <v>5</v>
      </c>
      <c r="R50" s="103">
        <v>5</v>
      </c>
      <c r="S50" s="103">
        <v>3</v>
      </c>
      <c r="T50" s="103">
        <v>3</v>
      </c>
      <c r="U50" s="103">
        <v>4</v>
      </c>
      <c r="V50" s="103">
        <v>3</v>
      </c>
      <c r="W50" s="103">
        <v>3</v>
      </c>
      <c r="X50" s="103">
        <v>5</v>
      </c>
      <c r="Y50" s="103">
        <v>5</v>
      </c>
      <c r="Z50" s="103">
        <v>5</v>
      </c>
      <c r="AA50" s="103">
        <v>5</v>
      </c>
      <c r="AB50" s="103">
        <v>4</v>
      </c>
      <c r="AC50" s="103">
        <v>4</v>
      </c>
      <c r="AD50" s="102"/>
      <c r="AE50" s="102"/>
      <c r="AF50" s="102"/>
      <c r="AG50" s="102"/>
      <c r="AH50" s="102"/>
      <c r="AI50" s="102"/>
      <c r="AJ50" s="102"/>
      <c r="AK50" s="102"/>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98">
        <f>SUM(C50:CJ50)</f>
        <v>118</v>
      </c>
      <c r="CL50" s="99">
        <f>ROUNDUP(CK50/27,0)</f>
        <v>5</v>
      </c>
    </row>
    <row r="51" spans="1:90" ht="12" x14ac:dyDescent="0.2">
      <c r="A51" s="100" t="s">
        <v>434</v>
      </c>
      <c r="B51" s="161"/>
      <c r="C51" s="103">
        <v>2</v>
      </c>
      <c r="D51" s="103">
        <v>4</v>
      </c>
      <c r="E51" s="103">
        <v>3</v>
      </c>
      <c r="F51" s="103">
        <v>3</v>
      </c>
      <c r="G51" s="103">
        <v>4</v>
      </c>
      <c r="H51" s="103">
        <v>5</v>
      </c>
      <c r="I51" s="103">
        <v>5</v>
      </c>
      <c r="J51" s="103">
        <v>5</v>
      </c>
      <c r="K51" s="103">
        <v>5</v>
      </c>
      <c r="L51" s="103">
        <v>5</v>
      </c>
      <c r="M51" s="103">
        <v>4</v>
      </c>
      <c r="N51" s="103">
        <v>5</v>
      </c>
      <c r="O51" s="103">
        <v>4</v>
      </c>
      <c r="P51" s="103">
        <v>5</v>
      </c>
      <c r="Q51" s="103">
        <v>5</v>
      </c>
      <c r="R51" s="103">
        <v>4</v>
      </c>
      <c r="S51" s="103">
        <v>3</v>
      </c>
      <c r="T51" s="103">
        <v>3</v>
      </c>
      <c r="U51" s="103">
        <v>4</v>
      </c>
      <c r="V51" s="103">
        <v>3</v>
      </c>
      <c r="W51" s="103">
        <v>3</v>
      </c>
      <c r="X51" s="103">
        <v>4</v>
      </c>
      <c r="Y51" s="103">
        <v>5</v>
      </c>
      <c r="Z51" s="103">
        <v>4</v>
      </c>
      <c r="AA51" s="103">
        <v>5</v>
      </c>
      <c r="AB51" s="103">
        <v>4</v>
      </c>
      <c r="AC51" s="103">
        <v>3</v>
      </c>
      <c r="AD51" s="102"/>
      <c r="AE51" s="102"/>
      <c r="AF51" s="102"/>
      <c r="AG51" s="102"/>
      <c r="AH51" s="102"/>
      <c r="AI51" s="102"/>
      <c r="AJ51" s="102"/>
      <c r="AK51" s="102"/>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98">
        <f>SUM(C51:CJ51)</f>
        <v>109</v>
      </c>
      <c r="CL51" s="99">
        <f t="shared" ref="CL51:CL54" si="5">ROUNDUP(CK51/27,0)</f>
        <v>5</v>
      </c>
    </row>
    <row r="52" spans="1:90" ht="12" x14ac:dyDescent="0.2">
      <c r="A52" s="100" t="s">
        <v>435</v>
      </c>
      <c r="B52" s="161"/>
      <c r="C52" s="103">
        <v>3</v>
      </c>
      <c r="D52" s="103">
        <v>5</v>
      </c>
      <c r="E52" s="103">
        <v>4</v>
      </c>
      <c r="F52" s="103">
        <v>3</v>
      </c>
      <c r="G52" s="103">
        <v>4</v>
      </c>
      <c r="H52" s="103">
        <v>4</v>
      </c>
      <c r="I52" s="103">
        <v>5</v>
      </c>
      <c r="J52" s="103">
        <v>5</v>
      </c>
      <c r="K52" s="103">
        <v>5</v>
      </c>
      <c r="L52" s="103">
        <v>5</v>
      </c>
      <c r="M52" s="103">
        <v>5</v>
      </c>
      <c r="N52" s="103">
        <v>5</v>
      </c>
      <c r="O52" s="103">
        <v>5</v>
      </c>
      <c r="P52" s="103">
        <v>5</v>
      </c>
      <c r="Q52" s="103">
        <v>4</v>
      </c>
      <c r="R52" s="103">
        <v>4</v>
      </c>
      <c r="S52" s="103">
        <v>3</v>
      </c>
      <c r="T52" s="103">
        <v>2</v>
      </c>
      <c r="U52" s="103">
        <v>4</v>
      </c>
      <c r="V52" s="103">
        <v>3</v>
      </c>
      <c r="W52" s="103">
        <v>3</v>
      </c>
      <c r="X52" s="103">
        <v>3</v>
      </c>
      <c r="Y52" s="103">
        <v>5</v>
      </c>
      <c r="Z52" s="103">
        <v>3</v>
      </c>
      <c r="AA52" s="103">
        <v>5</v>
      </c>
      <c r="AB52" s="103">
        <v>4</v>
      </c>
      <c r="AC52" s="103">
        <v>4</v>
      </c>
      <c r="AD52" s="102"/>
      <c r="AE52" s="102"/>
      <c r="AF52" s="102"/>
      <c r="AG52" s="102"/>
      <c r="AH52" s="102"/>
      <c r="AI52" s="102"/>
      <c r="AJ52" s="102"/>
      <c r="AK52" s="102"/>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6"/>
      <c r="BR52" s="106"/>
      <c r="BS52" s="106"/>
      <c r="BT52" s="106"/>
      <c r="BU52" s="106"/>
      <c r="BV52" s="106"/>
      <c r="BW52" s="106"/>
      <c r="BX52" s="106"/>
      <c r="BY52" s="106"/>
      <c r="BZ52" s="106"/>
      <c r="CA52" s="106"/>
      <c r="CB52" s="106"/>
      <c r="CC52" s="106"/>
      <c r="CD52" s="106"/>
      <c r="CE52" s="106"/>
      <c r="CF52" s="106"/>
      <c r="CG52" s="106"/>
      <c r="CH52" s="106"/>
      <c r="CI52" s="106"/>
      <c r="CJ52" s="106"/>
      <c r="CK52" s="98">
        <f>SUM(C52:CJ52)</f>
        <v>110</v>
      </c>
      <c r="CL52" s="99">
        <f t="shared" si="5"/>
        <v>5</v>
      </c>
    </row>
    <row r="53" spans="1:90" ht="12" x14ac:dyDescent="0.2">
      <c r="A53" s="100" t="s">
        <v>436</v>
      </c>
      <c r="B53" s="161"/>
      <c r="C53" s="103">
        <v>3</v>
      </c>
      <c r="D53" s="103">
        <v>3</v>
      </c>
      <c r="E53" s="103">
        <v>3</v>
      </c>
      <c r="F53" s="103">
        <v>4</v>
      </c>
      <c r="G53" s="103">
        <v>5</v>
      </c>
      <c r="H53" s="103">
        <v>5</v>
      </c>
      <c r="I53" s="103">
        <v>5</v>
      </c>
      <c r="J53" s="103">
        <v>5</v>
      </c>
      <c r="K53" s="103">
        <v>5</v>
      </c>
      <c r="L53" s="103">
        <v>5</v>
      </c>
      <c r="M53" s="103">
        <v>5</v>
      </c>
      <c r="N53" s="103">
        <v>5</v>
      </c>
      <c r="O53" s="103">
        <v>5</v>
      </c>
      <c r="P53" s="103">
        <v>4</v>
      </c>
      <c r="Q53" s="103">
        <v>4</v>
      </c>
      <c r="R53" s="103">
        <v>4</v>
      </c>
      <c r="S53" s="103">
        <v>3</v>
      </c>
      <c r="T53" s="103">
        <v>3</v>
      </c>
      <c r="U53" s="103">
        <v>5</v>
      </c>
      <c r="V53" s="103">
        <v>3</v>
      </c>
      <c r="W53" s="103">
        <v>3</v>
      </c>
      <c r="X53" s="103">
        <v>4</v>
      </c>
      <c r="Y53" s="103">
        <v>5</v>
      </c>
      <c r="Z53" s="103">
        <v>4</v>
      </c>
      <c r="AA53" s="103">
        <v>5</v>
      </c>
      <c r="AB53" s="103">
        <v>4</v>
      </c>
      <c r="AC53" s="103">
        <v>4</v>
      </c>
      <c r="AD53" s="102"/>
      <c r="AE53" s="102"/>
      <c r="AF53" s="102"/>
      <c r="AG53" s="102"/>
      <c r="AH53" s="102"/>
      <c r="AI53" s="102"/>
      <c r="AJ53" s="102"/>
      <c r="AK53" s="102"/>
      <c r="AL53" s="106"/>
      <c r="AM53" s="106"/>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6"/>
      <c r="BR53" s="106"/>
      <c r="BS53" s="106"/>
      <c r="BT53" s="106"/>
      <c r="BU53" s="106"/>
      <c r="BV53" s="106"/>
      <c r="BW53" s="106"/>
      <c r="BX53" s="106"/>
      <c r="BY53" s="106"/>
      <c r="BZ53" s="106"/>
      <c r="CA53" s="106"/>
      <c r="CB53" s="106"/>
      <c r="CC53" s="106"/>
      <c r="CD53" s="106"/>
      <c r="CE53" s="106"/>
      <c r="CF53" s="106"/>
      <c r="CG53" s="106"/>
      <c r="CH53" s="106"/>
      <c r="CI53" s="106"/>
      <c r="CJ53" s="106"/>
      <c r="CK53" s="98">
        <f>SUM(C53:CJ53)</f>
        <v>113</v>
      </c>
      <c r="CL53" s="99">
        <f t="shared" si="5"/>
        <v>5</v>
      </c>
    </row>
    <row r="54" spans="1:90" ht="12" x14ac:dyDescent="0.2">
      <c r="A54" s="100" t="s">
        <v>437</v>
      </c>
      <c r="B54" s="161"/>
      <c r="C54" s="103">
        <v>4</v>
      </c>
      <c r="D54" s="103">
        <v>5</v>
      </c>
      <c r="E54" s="103">
        <v>2</v>
      </c>
      <c r="F54" s="103">
        <v>3</v>
      </c>
      <c r="G54" s="103">
        <v>4</v>
      </c>
      <c r="H54" s="103">
        <v>4</v>
      </c>
      <c r="I54" s="103">
        <v>5</v>
      </c>
      <c r="J54" s="103">
        <v>5</v>
      </c>
      <c r="K54" s="103">
        <v>5</v>
      </c>
      <c r="L54" s="103">
        <v>5</v>
      </c>
      <c r="M54" s="103">
        <v>5</v>
      </c>
      <c r="N54" s="103">
        <v>5</v>
      </c>
      <c r="O54" s="103">
        <v>5</v>
      </c>
      <c r="P54" s="103">
        <v>5</v>
      </c>
      <c r="Q54" s="103">
        <v>5</v>
      </c>
      <c r="R54" s="103">
        <v>5</v>
      </c>
      <c r="S54" s="103">
        <v>3</v>
      </c>
      <c r="T54" s="103">
        <v>3</v>
      </c>
      <c r="U54" s="103">
        <v>4</v>
      </c>
      <c r="V54" s="103">
        <v>3</v>
      </c>
      <c r="W54" s="103">
        <v>3</v>
      </c>
      <c r="X54" s="103">
        <v>5</v>
      </c>
      <c r="Y54" s="103">
        <v>5</v>
      </c>
      <c r="Z54" s="103">
        <v>5</v>
      </c>
      <c r="AA54" s="103">
        <v>5</v>
      </c>
      <c r="AB54" s="103">
        <v>3</v>
      </c>
      <c r="AC54" s="103">
        <v>4</v>
      </c>
      <c r="AD54" s="102"/>
      <c r="AE54" s="102"/>
      <c r="AF54" s="102"/>
      <c r="AG54" s="102"/>
      <c r="AH54" s="102"/>
      <c r="AI54" s="102"/>
      <c r="AJ54" s="102"/>
      <c r="AK54" s="102"/>
      <c r="AL54" s="106"/>
      <c r="AM54" s="106"/>
      <c r="AN54" s="106"/>
      <c r="AO54" s="106"/>
      <c r="AP54" s="106"/>
      <c r="AQ54" s="106"/>
      <c r="AR54" s="106"/>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6"/>
      <c r="BP54" s="106"/>
      <c r="BQ54" s="106"/>
      <c r="BR54" s="106"/>
      <c r="BS54" s="106"/>
      <c r="BT54" s="106"/>
      <c r="BU54" s="106"/>
      <c r="BV54" s="106"/>
      <c r="BW54" s="106"/>
      <c r="BX54" s="106"/>
      <c r="BY54" s="106"/>
      <c r="BZ54" s="106"/>
      <c r="CA54" s="106"/>
      <c r="CB54" s="106"/>
      <c r="CC54" s="106"/>
      <c r="CD54" s="106"/>
      <c r="CE54" s="106"/>
      <c r="CF54" s="106"/>
      <c r="CG54" s="106"/>
      <c r="CH54" s="106"/>
      <c r="CI54" s="106"/>
      <c r="CJ54" s="106"/>
      <c r="CK54" s="98">
        <f>SUM(C54:CJ54)</f>
        <v>115</v>
      </c>
      <c r="CL54" s="99">
        <f t="shared" si="5"/>
        <v>5</v>
      </c>
    </row>
    <row r="55" spans="1:90" ht="18.75" x14ac:dyDescent="0.2">
      <c r="A55" s="100" t="s">
        <v>438</v>
      </c>
      <c r="B55" s="161"/>
      <c r="C55" s="103" t="s">
        <v>439</v>
      </c>
      <c r="D55" s="103" t="s">
        <v>439</v>
      </c>
      <c r="E55" s="103" t="s">
        <v>439</v>
      </c>
      <c r="F55" s="103" t="s">
        <v>439</v>
      </c>
      <c r="G55" s="103" t="s">
        <v>439</v>
      </c>
      <c r="H55" s="103" t="s">
        <v>439</v>
      </c>
      <c r="I55" s="103" t="s">
        <v>439</v>
      </c>
      <c r="J55" s="103" t="s">
        <v>439</v>
      </c>
      <c r="K55" s="103" t="s">
        <v>439</v>
      </c>
      <c r="L55" s="103" t="s">
        <v>439</v>
      </c>
      <c r="M55" s="103" t="s">
        <v>439</v>
      </c>
      <c r="N55" s="103" t="s">
        <v>439</v>
      </c>
      <c r="O55" s="103" t="s">
        <v>439</v>
      </c>
      <c r="P55" s="103" t="s">
        <v>439</v>
      </c>
      <c r="Q55" s="103" t="s">
        <v>439</v>
      </c>
      <c r="R55" s="103" t="s">
        <v>439</v>
      </c>
      <c r="S55" s="103" t="s">
        <v>439</v>
      </c>
      <c r="T55" s="103" t="s">
        <v>439</v>
      </c>
      <c r="U55" s="103" t="s">
        <v>439</v>
      </c>
      <c r="V55" s="103" t="s">
        <v>439</v>
      </c>
      <c r="W55" s="103" t="s">
        <v>439</v>
      </c>
      <c r="X55" s="103" t="s">
        <v>439</v>
      </c>
      <c r="Y55" s="103" t="s">
        <v>439</v>
      </c>
      <c r="Z55" s="103" t="s">
        <v>439</v>
      </c>
      <c r="AA55" s="103" t="s">
        <v>439</v>
      </c>
      <c r="AB55" s="103" t="s">
        <v>439</v>
      </c>
      <c r="AC55" s="103" t="s">
        <v>439</v>
      </c>
      <c r="AD55" s="102"/>
      <c r="AE55" s="102"/>
      <c r="AF55" s="102"/>
      <c r="AG55" s="102"/>
      <c r="AH55" s="102"/>
      <c r="AI55" s="102"/>
      <c r="AJ55" s="102"/>
      <c r="AK55" s="102"/>
      <c r="AL55" s="106"/>
      <c r="AM55" s="106"/>
      <c r="AN55" s="106"/>
      <c r="AO55" s="106"/>
      <c r="AP55" s="106"/>
      <c r="AQ55" s="106"/>
      <c r="AR55" s="106"/>
      <c r="AS55" s="106"/>
      <c r="AT55" s="106"/>
      <c r="AU55" s="106"/>
      <c r="AV55" s="106"/>
      <c r="AW55" s="106"/>
      <c r="AX55" s="106"/>
      <c r="AY55" s="106"/>
      <c r="AZ55" s="106"/>
      <c r="BA55" s="106"/>
      <c r="BB55" s="106"/>
      <c r="BC55" s="106"/>
      <c r="BD55" s="106"/>
      <c r="BE55" s="106"/>
      <c r="BF55" s="106"/>
      <c r="BG55" s="106"/>
      <c r="BH55" s="106"/>
      <c r="BI55" s="106"/>
      <c r="BJ55" s="106"/>
      <c r="BK55" s="106"/>
      <c r="BL55" s="106"/>
      <c r="BM55" s="106"/>
      <c r="BN55" s="106"/>
      <c r="BO55" s="106"/>
      <c r="BP55" s="106"/>
      <c r="BQ55" s="106"/>
      <c r="BR55" s="106"/>
      <c r="BS55" s="106"/>
      <c r="BT55" s="106"/>
      <c r="BU55" s="106"/>
      <c r="BV55" s="106"/>
      <c r="BW55" s="106"/>
      <c r="BX55" s="106"/>
      <c r="BY55" s="106"/>
      <c r="BZ55" s="106"/>
      <c r="CA55" s="106"/>
      <c r="CB55" s="106"/>
      <c r="CC55" s="106"/>
      <c r="CD55" s="106"/>
      <c r="CE55" s="106"/>
      <c r="CF55" s="106"/>
      <c r="CG55" s="106"/>
      <c r="CH55" s="106"/>
      <c r="CI55" s="106"/>
      <c r="CJ55" s="106"/>
      <c r="CK55" s="98" t="s">
        <v>439</v>
      </c>
      <c r="CL55" s="99" t="s">
        <v>439</v>
      </c>
    </row>
    <row r="56" spans="1:90" ht="18.75" x14ac:dyDescent="0.2">
      <c r="A56" s="100" t="s">
        <v>440</v>
      </c>
      <c r="B56" s="161"/>
      <c r="C56" s="103" t="s">
        <v>439</v>
      </c>
      <c r="D56" s="103" t="s">
        <v>439</v>
      </c>
      <c r="E56" s="103" t="s">
        <v>439</v>
      </c>
      <c r="F56" s="103" t="s">
        <v>439</v>
      </c>
      <c r="G56" s="103" t="s">
        <v>439</v>
      </c>
      <c r="H56" s="103" t="s">
        <v>439</v>
      </c>
      <c r="I56" s="103" t="s">
        <v>439</v>
      </c>
      <c r="J56" s="103" t="s">
        <v>439</v>
      </c>
      <c r="K56" s="103" t="s">
        <v>439</v>
      </c>
      <c r="L56" s="103" t="s">
        <v>439</v>
      </c>
      <c r="M56" s="103" t="s">
        <v>439</v>
      </c>
      <c r="N56" s="103" t="s">
        <v>439</v>
      </c>
      <c r="O56" s="103" t="s">
        <v>439</v>
      </c>
      <c r="P56" s="103" t="s">
        <v>441</v>
      </c>
      <c r="Q56" s="103" t="s">
        <v>439</v>
      </c>
      <c r="R56" s="103" t="s">
        <v>439</v>
      </c>
      <c r="S56" s="103" t="s">
        <v>439</v>
      </c>
      <c r="T56" s="103" t="s">
        <v>441</v>
      </c>
      <c r="U56" s="103" t="s">
        <v>439</v>
      </c>
      <c r="V56" s="103" t="s">
        <v>439</v>
      </c>
      <c r="W56" s="103" t="s">
        <v>441</v>
      </c>
      <c r="X56" s="103" t="s">
        <v>439</v>
      </c>
      <c r="Y56" s="103" t="s">
        <v>439</v>
      </c>
      <c r="Z56" s="103" t="s">
        <v>439</v>
      </c>
      <c r="AA56" s="103" t="s">
        <v>439</v>
      </c>
      <c r="AB56" s="103" t="s">
        <v>439</v>
      </c>
      <c r="AC56" s="103" t="s">
        <v>439</v>
      </c>
      <c r="AD56" s="102"/>
      <c r="AE56" s="102"/>
      <c r="AF56" s="102"/>
      <c r="AG56" s="102"/>
      <c r="AH56" s="102"/>
      <c r="AI56" s="102"/>
      <c r="AJ56" s="102"/>
      <c r="AK56" s="102"/>
      <c r="AL56" s="106"/>
      <c r="AM56" s="106"/>
      <c r="AN56" s="106"/>
      <c r="AO56" s="106"/>
      <c r="AP56" s="106"/>
      <c r="AQ56" s="106"/>
      <c r="AR56" s="106"/>
      <c r="AS56" s="106"/>
      <c r="AT56" s="106"/>
      <c r="AU56" s="106"/>
      <c r="AV56" s="106"/>
      <c r="AW56" s="106"/>
      <c r="AX56" s="106"/>
      <c r="AY56" s="106"/>
      <c r="AZ56" s="106"/>
      <c r="BA56" s="106"/>
      <c r="BB56" s="106"/>
      <c r="BC56" s="106"/>
      <c r="BD56" s="106"/>
      <c r="BE56" s="106"/>
      <c r="BF56" s="106"/>
      <c r="BG56" s="106"/>
      <c r="BH56" s="106"/>
      <c r="BI56" s="106"/>
      <c r="BJ56" s="106"/>
      <c r="BK56" s="106"/>
      <c r="BL56" s="106"/>
      <c r="BM56" s="106"/>
      <c r="BN56" s="106"/>
      <c r="BO56" s="106"/>
      <c r="BP56" s="106"/>
      <c r="BQ56" s="106"/>
      <c r="BR56" s="106"/>
      <c r="BS56" s="106"/>
      <c r="BT56" s="106"/>
      <c r="BU56" s="106"/>
      <c r="BV56" s="106"/>
      <c r="BW56" s="106"/>
      <c r="BX56" s="106"/>
      <c r="BY56" s="106"/>
      <c r="BZ56" s="106"/>
      <c r="CA56" s="106"/>
      <c r="CB56" s="106"/>
      <c r="CC56" s="106"/>
      <c r="CD56" s="106"/>
      <c r="CE56" s="106"/>
      <c r="CF56" s="106"/>
      <c r="CG56" s="106"/>
      <c r="CH56" s="106"/>
      <c r="CI56" s="106"/>
      <c r="CJ56" s="106"/>
      <c r="CK56" s="98" t="s">
        <v>439</v>
      </c>
      <c r="CL56" s="99" t="s">
        <v>439</v>
      </c>
    </row>
    <row r="57" spans="1:90" ht="12" x14ac:dyDescent="0.2">
      <c r="A57" s="100" t="s">
        <v>419</v>
      </c>
      <c r="B57" s="161"/>
      <c r="C57" s="103">
        <v>3</v>
      </c>
      <c r="D57" s="103">
        <v>4</v>
      </c>
      <c r="E57" s="103">
        <v>3</v>
      </c>
      <c r="F57" s="103">
        <v>3</v>
      </c>
      <c r="G57" s="103">
        <v>4</v>
      </c>
      <c r="H57" s="103">
        <v>4</v>
      </c>
      <c r="I57" s="103">
        <v>5</v>
      </c>
      <c r="J57" s="103">
        <v>5</v>
      </c>
      <c r="K57" s="103">
        <v>5</v>
      </c>
      <c r="L57" s="103">
        <v>5</v>
      </c>
      <c r="M57" s="103">
        <v>4</v>
      </c>
      <c r="N57" s="103">
        <v>5</v>
      </c>
      <c r="O57" s="103">
        <v>4</v>
      </c>
      <c r="P57" s="103">
        <v>4</v>
      </c>
      <c r="Q57" s="103">
        <v>4</v>
      </c>
      <c r="R57" s="103">
        <v>4</v>
      </c>
      <c r="S57" s="103">
        <v>3</v>
      </c>
      <c r="T57" s="103">
        <v>3</v>
      </c>
      <c r="U57" s="103">
        <v>5</v>
      </c>
      <c r="V57" s="103">
        <v>3</v>
      </c>
      <c r="W57" s="103">
        <v>2</v>
      </c>
      <c r="X57" s="103">
        <v>4</v>
      </c>
      <c r="Y57" s="103">
        <v>5</v>
      </c>
      <c r="Z57" s="103"/>
      <c r="AA57" s="103">
        <v>5</v>
      </c>
      <c r="AB57" s="103">
        <v>4</v>
      </c>
      <c r="AC57" s="103">
        <v>3</v>
      </c>
      <c r="AD57" s="102"/>
      <c r="AE57" s="102"/>
      <c r="AF57" s="102"/>
      <c r="AG57" s="102"/>
      <c r="AH57" s="102"/>
      <c r="AI57" s="102"/>
      <c r="AJ57" s="102"/>
      <c r="AK57" s="102"/>
      <c r="AL57" s="106"/>
      <c r="AM57" s="106"/>
      <c r="AN57" s="106"/>
      <c r="AO57" s="106"/>
      <c r="AP57" s="106"/>
      <c r="AQ57" s="106"/>
      <c r="AR57" s="106"/>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6"/>
      <c r="BP57" s="106"/>
      <c r="BQ57" s="106"/>
      <c r="BR57" s="106"/>
      <c r="BS57" s="106"/>
      <c r="BT57" s="106"/>
      <c r="BU57" s="106"/>
      <c r="BV57" s="106"/>
      <c r="BW57" s="106"/>
      <c r="BX57" s="106"/>
      <c r="BY57" s="106"/>
      <c r="BZ57" s="106"/>
      <c r="CA57" s="106"/>
      <c r="CB57" s="106"/>
      <c r="CC57" s="106"/>
      <c r="CD57" s="106"/>
      <c r="CE57" s="106"/>
      <c r="CF57" s="106"/>
      <c r="CG57" s="106"/>
      <c r="CH57" s="106"/>
      <c r="CI57" s="106"/>
      <c r="CJ57" s="106"/>
      <c r="CK57" s="98">
        <f>SUM(C57:CJ57)</f>
        <v>103</v>
      </c>
      <c r="CL57" s="99">
        <f>ROUNDUP(CK57/27,0)</f>
        <v>4</v>
      </c>
    </row>
    <row r="58" spans="1:90" ht="12" x14ac:dyDescent="0.2">
      <c r="A58" s="91" t="s">
        <v>453</v>
      </c>
      <c r="B58" s="160" t="s">
        <v>454</v>
      </c>
      <c r="C58" s="92">
        <v>118</v>
      </c>
      <c r="D58" s="92">
        <v>25</v>
      </c>
      <c r="E58" s="92">
        <v>25</v>
      </c>
      <c r="F58" s="92">
        <v>11</v>
      </c>
      <c r="G58" s="92">
        <v>2</v>
      </c>
      <c r="H58" s="92">
        <v>69</v>
      </c>
      <c r="I58" s="92">
        <v>33</v>
      </c>
      <c r="J58" s="92">
        <v>33</v>
      </c>
      <c r="K58" s="92">
        <v>127</v>
      </c>
      <c r="L58" s="92">
        <v>69</v>
      </c>
      <c r="M58" s="104">
        <v>68</v>
      </c>
      <c r="N58" s="104">
        <v>68</v>
      </c>
      <c r="O58" s="104">
        <v>113</v>
      </c>
      <c r="P58" s="104">
        <v>21</v>
      </c>
      <c r="Q58" s="104">
        <v>124</v>
      </c>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c r="BP58" s="94"/>
      <c r="BQ58" s="94"/>
      <c r="BR58" s="94"/>
      <c r="BS58" s="94"/>
      <c r="BT58" s="94"/>
      <c r="BU58" s="94"/>
      <c r="BV58" s="94"/>
      <c r="BW58" s="94"/>
      <c r="BX58" s="94"/>
      <c r="BY58" s="94"/>
      <c r="BZ58" s="94"/>
      <c r="CA58" s="94"/>
      <c r="CB58" s="94"/>
      <c r="CC58" s="94"/>
      <c r="CD58" s="94"/>
      <c r="CE58" s="94"/>
      <c r="CF58" s="94"/>
      <c r="CG58" s="94"/>
      <c r="CH58" s="94"/>
      <c r="CI58" s="94"/>
      <c r="CJ58" s="94"/>
      <c r="CK58" s="95" t="s">
        <v>374</v>
      </c>
      <c r="CL58" s="96" t="s">
        <v>432</v>
      </c>
    </row>
    <row r="59" spans="1:90" ht="12" x14ac:dyDescent="0.2">
      <c r="A59" s="91" t="s">
        <v>433</v>
      </c>
      <c r="B59" s="160"/>
      <c r="C59" s="97">
        <v>5</v>
      </c>
      <c r="D59" s="97">
        <v>2</v>
      </c>
      <c r="E59" s="97">
        <v>4</v>
      </c>
      <c r="F59" s="97">
        <v>5</v>
      </c>
      <c r="G59" s="97">
        <v>4</v>
      </c>
      <c r="H59" s="97">
        <v>5</v>
      </c>
      <c r="I59" s="97">
        <v>5</v>
      </c>
      <c r="J59" s="97">
        <v>5</v>
      </c>
      <c r="K59" s="97">
        <v>5</v>
      </c>
      <c r="L59" s="97">
        <v>5</v>
      </c>
      <c r="M59" s="97">
        <v>5</v>
      </c>
      <c r="N59" s="97">
        <v>5</v>
      </c>
      <c r="O59" s="97">
        <v>5</v>
      </c>
      <c r="P59" s="97">
        <v>5</v>
      </c>
      <c r="Q59" s="97">
        <v>5</v>
      </c>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c r="BL59" s="94"/>
      <c r="BM59" s="94"/>
      <c r="BN59" s="94"/>
      <c r="BO59" s="94"/>
      <c r="BP59" s="94"/>
      <c r="BQ59" s="94"/>
      <c r="BR59" s="94"/>
      <c r="BS59" s="94"/>
      <c r="BT59" s="94"/>
      <c r="BU59" s="94"/>
      <c r="BV59" s="94"/>
      <c r="BW59" s="94"/>
      <c r="BX59" s="94"/>
      <c r="BY59" s="94"/>
      <c r="BZ59" s="94"/>
      <c r="CA59" s="94"/>
      <c r="CB59" s="94"/>
      <c r="CC59" s="94"/>
      <c r="CD59" s="94"/>
      <c r="CE59" s="94"/>
      <c r="CF59" s="94"/>
      <c r="CG59" s="94"/>
      <c r="CH59" s="94"/>
      <c r="CI59" s="94"/>
      <c r="CJ59" s="94"/>
      <c r="CK59" s="98">
        <f>SUM(C59:CJ59)</f>
        <v>70</v>
      </c>
      <c r="CL59" s="99">
        <f>ROUNDUP(CK59/15,0)</f>
        <v>5</v>
      </c>
    </row>
    <row r="60" spans="1:90" ht="12" x14ac:dyDescent="0.2">
      <c r="A60" s="91" t="s">
        <v>434</v>
      </c>
      <c r="B60" s="160"/>
      <c r="C60" s="97">
        <v>5</v>
      </c>
      <c r="D60" s="97">
        <v>4</v>
      </c>
      <c r="E60" s="97">
        <v>3</v>
      </c>
      <c r="F60" s="97">
        <v>4</v>
      </c>
      <c r="G60" s="97">
        <v>4</v>
      </c>
      <c r="H60" s="97">
        <v>5</v>
      </c>
      <c r="I60" s="97">
        <v>5</v>
      </c>
      <c r="J60" s="97">
        <v>5</v>
      </c>
      <c r="K60" s="97">
        <v>5</v>
      </c>
      <c r="L60" s="97">
        <v>5</v>
      </c>
      <c r="M60" s="97">
        <v>5</v>
      </c>
      <c r="N60" s="97">
        <v>5</v>
      </c>
      <c r="O60" s="97">
        <v>5</v>
      </c>
      <c r="P60" s="97">
        <v>5</v>
      </c>
      <c r="Q60" s="97">
        <v>5</v>
      </c>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94"/>
      <c r="AY60" s="94"/>
      <c r="AZ60" s="94"/>
      <c r="BA60" s="94"/>
      <c r="BB60" s="94"/>
      <c r="BC60" s="94"/>
      <c r="BD60" s="94"/>
      <c r="BE60" s="94"/>
      <c r="BF60" s="94"/>
      <c r="BG60" s="94"/>
      <c r="BH60" s="94"/>
      <c r="BI60" s="94"/>
      <c r="BJ60" s="94"/>
      <c r="BK60" s="94"/>
      <c r="BL60" s="94"/>
      <c r="BM60" s="94"/>
      <c r="BN60" s="94"/>
      <c r="BO60" s="94"/>
      <c r="BP60" s="94"/>
      <c r="BQ60" s="94"/>
      <c r="BR60" s="94"/>
      <c r="BS60" s="94"/>
      <c r="BT60" s="94"/>
      <c r="BU60" s="94"/>
      <c r="BV60" s="94"/>
      <c r="BW60" s="94"/>
      <c r="BX60" s="94"/>
      <c r="BY60" s="94"/>
      <c r="BZ60" s="94"/>
      <c r="CA60" s="94"/>
      <c r="CB60" s="94"/>
      <c r="CC60" s="94"/>
      <c r="CD60" s="94"/>
      <c r="CE60" s="94"/>
      <c r="CF60" s="94"/>
      <c r="CG60" s="94"/>
      <c r="CH60" s="94"/>
      <c r="CI60" s="94"/>
      <c r="CJ60" s="94"/>
      <c r="CK60" s="98">
        <f>SUM(C60:CJ60)</f>
        <v>70</v>
      </c>
      <c r="CL60" s="99">
        <f t="shared" ref="CL60:CL63" si="6">ROUNDUP(CK60/15,0)</f>
        <v>5</v>
      </c>
    </row>
    <row r="61" spans="1:90" ht="12" x14ac:dyDescent="0.2">
      <c r="A61" s="91" t="s">
        <v>435</v>
      </c>
      <c r="B61" s="160"/>
      <c r="C61" s="97">
        <v>5</v>
      </c>
      <c r="D61" s="97">
        <v>4</v>
      </c>
      <c r="E61" s="97">
        <v>3</v>
      </c>
      <c r="F61" s="97">
        <v>4</v>
      </c>
      <c r="G61" s="97">
        <v>4</v>
      </c>
      <c r="H61" s="97">
        <v>5</v>
      </c>
      <c r="I61" s="97">
        <v>4</v>
      </c>
      <c r="J61" s="97">
        <v>4</v>
      </c>
      <c r="K61" s="97">
        <v>5</v>
      </c>
      <c r="L61" s="97">
        <v>5</v>
      </c>
      <c r="M61" s="97">
        <v>5</v>
      </c>
      <c r="N61" s="97">
        <v>5</v>
      </c>
      <c r="O61" s="97">
        <v>5</v>
      </c>
      <c r="P61" s="97">
        <v>5</v>
      </c>
      <c r="Q61" s="97">
        <v>4</v>
      </c>
      <c r="R61" s="94"/>
      <c r="S61" s="94"/>
      <c r="T61" s="94"/>
      <c r="U61" s="94"/>
      <c r="V61" s="94"/>
      <c r="W61" s="94"/>
      <c r="X61" s="94"/>
      <c r="Y61" s="94"/>
      <c r="Z61" s="94"/>
      <c r="AA61" s="94"/>
      <c r="AB61" s="94"/>
      <c r="AC61" s="94"/>
      <c r="AD61" s="94"/>
      <c r="AE61" s="94"/>
      <c r="AF61" s="94"/>
      <c r="AG61" s="94"/>
      <c r="AH61" s="94"/>
      <c r="AI61" s="94"/>
      <c r="AJ61" s="94"/>
      <c r="AK61" s="94"/>
      <c r="AL61" s="94"/>
      <c r="AM61" s="94"/>
      <c r="AN61" s="94"/>
      <c r="AO61" s="94"/>
      <c r="AP61" s="94"/>
      <c r="AQ61" s="94"/>
      <c r="AR61" s="94"/>
      <c r="AS61" s="94"/>
      <c r="AT61" s="94"/>
      <c r="AU61" s="94"/>
      <c r="AV61" s="94"/>
      <c r="AW61" s="94"/>
      <c r="AX61" s="94"/>
      <c r="AY61" s="94"/>
      <c r="AZ61" s="94"/>
      <c r="BA61" s="94"/>
      <c r="BB61" s="94"/>
      <c r="BC61" s="94"/>
      <c r="BD61" s="94"/>
      <c r="BE61" s="94"/>
      <c r="BF61" s="94"/>
      <c r="BG61" s="94"/>
      <c r="BH61" s="94"/>
      <c r="BI61" s="94"/>
      <c r="BJ61" s="94"/>
      <c r="BK61" s="94"/>
      <c r="BL61" s="94"/>
      <c r="BM61" s="94"/>
      <c r="BN61" s="94"/>
      <c r="BO61" s="94"/>
      <c r="BP61" s="94"/>
      <c r="BQ61" s="94"/>
      <c r="BR61" s="94"/>
      <c r="BS61" s="94"/>
      <c r="BT61" s="94"/>
      <c r="BU61" s="94"/>
      <c r="BV61" s="94"/>
      <c r="BW61" s="94"/>
      <c r="BX61" s="94"/>
      <c r="BY61" s="94"/>
      <c r="BZ61" s="94"/>
      <c r="CA61" s="94"/>
      <c r="CB61" s="94"/>
      <c r="CC61" s="94"/>
      <c r="CD61" s="94"/>
      <c r="CE61" s="94"/>
      <c r="CF61" s="94"/>
      <c r="CG61" s="94"/>
      <c r="CH61" s="94"/>
      <c r="CI61" s="94"/>
      <c r="CJ61" s="94"/>
      <c r="CK61" s="98">
        <f>SUM(C61:CJ61)</f>
        <v>67</v>
      </c>
      <c r="CL61" s="99">
        <f t="shared" si="6"/>
        <v>5</v>
      </c>
    </row>
    <row r="62" spans="1:90" ht="12" x14ac:dyDescent="0.2">
      <c r="A62" s="91" t="s">
        <v>436</v>
      </c>
      <c r="B62" s="160"/>
      <c r="C62" s="97">
        <v>5</v>
      </c>
      <c r="D62" s="97">
        <v>4</v>
      </c>
      <c r="E62" s="97">
        <v>5</v>
      </c>
      <c r="F62" s="97">
        <v>4</v>
      </c>
      <c r="G62" s="97">
        <v>4</v>
      </c>
      <c r="H62" s="97">
        <v>5</v>
      </c>
      <c r="I62" s="97">
        <v>5</v>
      </c>
      <c r="J62" s="97">
        <v>5</v>
      </c>
      <c r="K62" s="97">
        <v>5</v>
      </c>
      <c r="L62" s="97">
        <v>5</v>
      </c>
      <c r="M62" s="97">
        <v>5</v>
      </c>
      <c r="N62" s="97">
        <v>5</v>
      </c>
      <c r="O62" s="97">
        <v>5</v>
      </c>
      <c r="P62" s="97">
        <v>5</v>
      </c>
      <c r="Q62" s="97">
        <v>4</v>
      </c>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94"/>
      <c r="AV62" s="94"/>
      <c r="AW62" s="94"/>
      <c r="AX62" s="94"/>
      <c r="AY62" s="94"/>
      <c r="AZ62" s="94"/>
      <c r="BA62" s="94"/>
      <c r="BB62" s="94"/>
      <c r="BC62" s="94"/>
      <c r="BD62" s="94"/>
      <c r="BE62" s="94"/>
      <c r="BF62" s="94"/>
      <c r="BG62" s="94"/>
      <c r="BH62" s="94"/>
      <c r="BI62" s="94"/>
      <c r="BJ62" s="94"/>
      <c r="BK62" s="94"/>
      <c r="BL62" s="94"/>
      <c r="BM62" s="94"/>
      <c r="BN62" s="94"/>
      <c r="BO62" s="94"/>
      <c r="BP62" s="94"/>
      <c r="BQ62" s="94"/>
      <c r="BR62" s="94"/>
      <c r="BS62" s="94"/>
      <c r="BT62" s="94"/>
      <c r="BU62" s="94"/>
      <c r="BV62" s="94"/>
      <c r="BW62" s="94"/>
      <c r="BX62" s="94"/>
      <c r="BY62" s="94"/>
      <c r="BZ62" s="94"/>
      <c r="CA62" s="94"/>
      <c r="CB62" s="94"/>
      <c r="CC62" s="94"/>
      <c r="CD62" s="94"/>
      <c r="CE62" s="94"/>
      <c r="CF62" s="94"/>
      <c r="CG62" s="94"/>
      <c r="CH62" s="94"/>
      <c r="CI62" s="94"/>
      <c r="CJ62" s="94"/>
      <c r="CK62" s="98">
        <f>SUM(C62:CJ62)</f>
        <v>71</v>
      </c>
      <c r="CL62" s="99">
        <f t="shared" si="6"/>
        <v>5</v>
      </c>
    </row>
    <row r="63" spans="1:90" ht="12" x14ac:dyDescent="0.2">
      <c r="A63" s="91" t="s">
        <v>437</v>
      </c>
      <c r="B63" s="160"/>
      <c r="C63" s="97">
        <v>5</v>
      </c>
      <c r="D63" s="97">
        <v>3</v>
      </c>
      <c r="E63" s="97">
        <v>4</v>
      </c>
      <c r="F63" s="97">
        <v>4</v>
      </c>
      <c r="G63" s="97">
        <v>5</v>
      </c>
      <c r="H63" s="97">
        <v>5</v>
      </c>
      <c r="I63" s="97">
        <v>5</v>
      </c>
      <c r="J63" s="97">
        <v>5</v>
      </c>
      <c r="K63" s="97">
        <v>5</v>
      </c>
      <c r="L63" s="97">
        <v>5</v>
      </c>
      <c r="M63" s="97">
        <v>5</v>
      </c>
      <c r="N63" s="97">
        <v>5</v>
      </c>
      <c r="O63" s="97">
        <v>5</v>
      </c>
      <c r="P63" s="97">
        <v>4</v>
      </c>
      <c r="Q63" s="97">
        <v>4</v>
      </c>
      <c r="R63" s="94"/>
      <c r="S63" s="94"/>
      <c r="T63" s="94"/>
      <c r="U63" s="94"/>
      <c r="V63" s="94"/>
      <c r="W63" s="94"/>
      <c r="X63" s="94"/>
      <c r="Y63" s="94"/>
      <c r="Z63" s="94"/>
      <c r="AA63" s="94"/>
      <c r="AB63" s="94"/>
      <c r="AC63" s="94"/>
      <c r="AD63" s="94"/>
      <c r="AE63" s="94"/>
      <c r="AF63" s="94"/>
      <c r="AG63" s="94"/>
      <c r="AH63" s="94"/>
      <c r="AI63" s="94"/>
      <c r="AJ63" s="94"/>
      <c r="AK63" s="94"/>
      <c r="AL63" s="94"/>
      <c r="AM63" s="94"/>
      <c r="AN63" s="94"/>
      <c r="AO63" s="94"/>
      <c r="AP63" s="94"/>
      <c r="AQ63" s="94"/>
      <c r="AR63" s="94"/>
      <c r="AS63" s="94"/>
      <c r="AT63" s="94"/>
      <c r="AU63" s="94"/>
      <c r="AV63" s="94"/>
      <c r="AW63" s="94"/>
      <c r="AX63" s="94"/>
      <c r="AY63" s="94"/>
      <c r="AZ63" s="94"/>
      <c r="BA63" s="94"/>
      <c r="BB63" s="94"/>
      <c r="BC63" s="94"/>
      <c r="BD63" s="94"/>
      <c r="BE63" s="94"/>
      <c r="BF63" s="94"/>
      <c r="BG63" s="94"/>
      <c r="BH63" s="94"/>
      <c r="BI63" s="94"/>
      <c r="BJ63" s="94"/>
      <c r="BK63" s="94"/>
      <c r="BL63" s="94"/>
      <c r="BM63" s="94"/>
      <c r="BN63" s="94"/>
      <c r="BO63" s="94"/>
      <c r="BP63" s="94"/>
      <c r="BQ63" s="94"/>
      <c r="BR63" s="94"/>
      <c r="BS63" s="94"/>
      <c r="BT63" s="94"/>
      <c r="BU63" s="94"/>
      <c r="BV63" s="94"/>
      <c r="BW63" s="94"/>
      <c r="BX63" s="94"/>
      <c r="BY63" s="94"/>
      <c r="BZ63" s="94"/>
      <c r="CA63" s="94"/>
      <c r="CB63" s="94"/>
      <c r="CC63" s="94"/>
      <c r="CD63" s="94"/>
      <c r="CE63" s="94"/>
      <c r="CF63" s="94"/>
      <c r="CG63" s="94"/>
      <c r="CH63" s="94"/>
      <c r="CI63" s="94"/>
      <c r="CJ63" s="94"/>
      <c r="CK63" s="98">
        <f>SUM(C63:CJ63)</f>
        <v>69</v>
      </c>
      <c r="CL63" s="99">
        <f t="shared" si="6"/>
        <v>5</v>
      </c>
    </row>
    <row r="64" spans="1:90" ht="18.75" x14ac:dyDescent="0.2">
      <c r="A64" s="91" t="s">
        <v>438</v>
      </c>
      <c r="B64" s="160"/>
      <c r="C64" s="97" t="s">
        <v>439</v>
      </c>
      <c r="D64" s="97" t="s">
        <v>439</v>
      </c>
      <c r="E64" s="97" t="s">
        <v>439</v>
      </c>
      <c r="F64" s="97" t="s">
        <v>439</v>
      </c>
      <c r="G64" s="97" t="s">
        <v>439</v>
      </c>
      <c r="H64" s="97" t="s">
        <v>439</v>
      </c>
      <c r="I64" s="97" t="s">
        <v>439</v>
      </c>
      <c r="J64" s="97" t="s">
        <v>439</v>
      </c>
      <c r="K64" s="97" t="s">
        <v>439</v>
      </c>
      <c r="L64" s="97" t="s">
        <v>439</v>
      </c>
      <c r="M64" s="97" t="s">
        <v>439</v>
      </c>
      <c r="N64" s="97" t="s">
        <v>439</v>
      </c>
      <c r="O64" s="97" t="s">
        <v>439</v>
      </c>
      <c r="P64" s="97" t="s">
        <v>439</v>
      </c>
      <c r="Q64" s="97" t="s">
        <v>439</v>
      </c>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c r="AQ64" s="94"/>
      <c r="AR64" s="94"/>
      <c r="AS64" s="94"/>
      <c r="AT64" s="94"/>
      <c r="AU64" s="94"/>
      <c r="AV64" s="94"/>
      <c r="AW64" s="94"/>
      <c r="AX64" s="94"/>
      <c r="AY64" s="94"/>
      <c r="AZ64" s="94"/>
      <c r="BA64" s="94"/>
      <c r="BB64" s="94"/>
      <c r="BC64" s="94"/>
      <c r="BD64" s="94"/>
      <c r="BE64" s="94"/>
      <c r="BF64" s="94"/>
      <c r="BG64" s="94"/>
      <c r="BH64" s="94"/>
      <c r="BI64" s="94"/>
      <c r="BJ64" s="94"/>
      <c r="BK64" s="94"/>
      <c r="BL64" s="94"/>
      <c r="BM64" s="94"/>
      <c r="BN64" s="94"/>
      <c r="BO64" s="94"/>
      <c r="BP64" s="94"/>
      <c r="BQ64" s="94"/>
      <c r="BR64" s="94"/>
      <c r="BS64" s="94"/>
      <c r="BT64" s="94"/>
      <c r="BU64" s="94"/>
      <c r="BV64" s="94"/>
      <c r="BW64" s="94"/>
      <c r="BX64" s="94"/>
      <c r="BY64" s="94"/>
      <c r="BZ64" s="94"/>
      <c r="CA64" s="94"/>
      <c r="CB64" s="94"/>
      <c r="CC64" s="94"/>
      <c r="CD64" s="94"/>
      <c r="CE64" s="94"/>
      <c r="CF64" s="94"/>
      <c r="CG64" s="94"/>
      <c r="CH64" s="94"/>
      <c r="CI64" s="94"/>
      <c r="CJ64" s="94"/>
      <c r="CK64" s="98" t="s">
        <v>439</v>
      </c>
      <c r="CL64" s="99" t="s">
        <v>439</v>
      </c>
    </row>
    <row r="65" spans="1:90" ht="18.75" x14ac:dyDescent="0.2">
      <c r="A65" s="91" t="s">
        <v>440</v>
      </c>
      <c r="B65" s="160"/>
      <c r="C65" s="97" t="s">
        <v>439</v>
      </c>
      <c r="D65" s="97" t="s">
        <v>439</v>
      </c>
      <c r="E65" s="97" t="s">
        <v>439</v>
      </c>
      <c r="F65" s="97" t="s">
        <v>439</v>
      </c>
      <c r="G65" s="97" t="s">
        <v>439</v>
      </c>
      <c r="H65" s="97" t="s">
        <v>439</v>
      </c>
      <c r="I65" s="97" t="s">
        <v>439</v>
      </c>
      <c r="J65" s="97" t="s">
        <v>439</v>
      </c>
      <c r="K65" s="97" t="s">
        <v>439</v>
      </c>
      <c r="L65" s="97" t="s">
        <v>439</v>
      </c>
      <c r="M65" s="97" t="s">
        <v>439</v>
      </c>
      <c r="N65" s="97" t="s">
        <v>439</v>
      </c>
      <c r="O65" s="97" t="s">
        <v>439</v>
      </c>
      <c r="P65" s="97" t="s">
        <v>439</v>
      </c>
      <c r="Q65" s="97" t="s">
        <v>439</v>
      </c>
      <c r="R65" s="94"/>
      <c r="S65" s="94"/>
      <c r="T65" s="94"/>
      <c r="U65" s="94"/>
      <c r="V65" s="94"/>
      <c r="W65" s="94"/>
      <c r="X65" s="94"/>
      <c r="Y65" s="94"/>
      <c r="Z65" s="94"/>
      <c r="AA65" s="94"/>
      <c r="AB65" s="94"/>
      <c r="AC65" s="94"/>
      <c r="AD65" s="94"/>
      <c r="AE65" s="94"/>
      <c r="AF65" s="94"/>
      <c r="AG65" s="94"/>
      <c r="AH65" s="94"/>
      <c r="AI65" s="94"/>
      <c r="AJ65" s="94"/>
      <c r="AK65" s="94"/>
      <c r="AL65" s="94"/>
      <c r="AM65" s="94"/>
      <c r="AN65" s="94"/>
      <c r="AO65" s="94"/>
      <c r="AP65" s="94"/>
      <c r="AQ65" s="94"/>
      <c r="AR65" s="94"/>
      <c r="AS65" s="94"/>
      <c r="AT65" s="94"/>
      <c r="AU65" s="94"/>
      <c r="AV65" s="94"/>
      <c r="AW65" s="94"/>
      <c r="AX65" s="94"/>
      <c r="AY65" s="94"/>
      <c r="AZ65" s="94"/>
      <c r="BA65" s="94"/>
      <c r="BB65" s="94"/>
      <c r="BC65" s="94"/>
      <c r="BD65" s="94"/>
      <c r="BE65" s="94"/>
      <c r="BF65" s="94"/>
      <c r="BG65" s="94"/>
      <c r="BH65" s="94"/>
      <c r="BI65" s="94"/>
      <c r="BJ65" s="94"/>
      <c r="BK65" s="94"/>
      <c r="BL65" s="94"/>
      <c r="BM65" s="94"/>
      <c r="BN65" s="94"/>
      <c r="BO65" s="94"/>
      <c r="BP65" s="94"/>
      <c r="BQ65" s="94"/>
      <c r="BR65" s="94"/>
      <c r="BS65" s="94"/>
      <c r="BT65" s="94"/>
      <c r="BU65" s="94"/>
      <c r="BV65" s="94"/>
      <c r="BW65" s="94"/>
      <c r="BX65" s="94"/>
      <c r="BY65" s="94"/>
      <c r="BZ65" s="94"/>
      <c r="CA65" s="94"/>
      <c r="CB65" s="94"/>
      <c r="CC65" s="94"/>
      <c r="CD65" s="94"/>
      <c r="CE65" s="94"/>
      <c r="CF65" s="94"/>
      <c r="CG65" s="94"/>
      <c r="CH65" s="94"/>
      <c r="CI65" s="94"/>
      <c r="CJ65" s="94"/>
      <c r="CK65" s="98" t="s">
        <v>439</v>
      </c>
      <c r="CL65" s="99" t="s">
        <v>439</v>
      </c>
    </row>
    <row r="66" spans="1:90" ht="12" x14ac:dyDescent="0.2">
      <c r="A66" s="91" t="s">
        <v>419</v>
      </c>
      <c r="B66" s="160"/>
      <c r="C66" s="97">
        <v>5</v>
      </c>
      <c r="D66" s="97">
        <v>4</v>
      </c>
      <c r="E66" s="97">
        <v>3</v>
      </c>
      <c r="F66" s="97">
        <v>4</v>
      </c>
      <c r="G66" s="97">
        <v>5</v>
      </c>
      <c r="H66" s="97">
        <v>5</v>
      </c>
      <c r="I66" s="97">
        <v>5</v>
      </c>
      <c r="J66" s="97">
        <v>5</v>
      </c>
      <c r="K66" s="97">
        <v>5</v>
      </c>
      <c r="L66" s="97">
        <v>5</v>
      </c>
      <c r="M66" s="97">
        <v>5</v>
      </c>
      <c r="N66" s="97">
        <v>5</v>
      </c>
      <c r="O66" s="97">
        <v>5</v>
      </c>
      <c r="P66" s="97">
        <v>4</v>
      </c>
      <c r="Q66" s="108">
        <v>5</v>
      </c>
      <c r="R66" s="94"/>
      <c r="S66" s="94"/>
      <c r="T66" s="94"/>
      <c r="U66" s="94"/>
      <c r="V66" s="94"/>
      <c r="W66" s="94"/>
      <c r="X66" s="94"/>
      <c r="Y66" s="94"/>
      <c r="Z66" s="94"/>
      <c r="AA66" s="94"/>
      <c r="AB66" s="94"/>
      <c r="AC66" s="94"/>
      <c r="AD66" s="94"/>
      <c r="AE66" s="94"/>
      <c r="AF66" s="94"/>
      <c r="AG66" s="94"/>
      <c r="AH66" s="94"/>
      <c r="AI66" s="94"/>
      <c r="AJ66" s="94"/>
      <c r="AK66" s="94"/>
      <c r="AL66" s="94"/>
      <c r="AM66" s="94"/>
      <c r="AN66" s="94"/>
      <c r="AO66" s="94"/>
      <c r="AP66" s="94"/>
      <c r="AQ66" s="94"/>
      <c r="AR66" s="94"/>
      <c r="AS66" s="94"/>
      <c r="AT66" s="94"/>
      <c r="AU66" s="94"/>
      <c r="AV66" s="94"/>
      <c r="AW66" s="94"/>
      <c r="AX66" s="94"/>
      <c r="AY66" s="94"/>
      <c r="AZ66" s="94"/>
      <c r="BA66" s="94"/>
      <c r="BB66" s="94"/>
      <c r="BC66" s="94"/>
      <c r="BD66" s="94"/>
      <c r="BE66" s="94"/>
      <c r="BF66" s="94"/>
      <c r="BG66" s="94"/>
      <c r="BH66" s="94"/>
      <c r="BI66" s="94"/>
      <c r="BJ66" s="94"/>
      <c r="BK66" s="94"/>
      <c r="BL66" s="94"/>
      <c r="BM66" s="94"/>
      <c r="BN66" s="94"/>
      <c r="BO66" s="94"/>
      <c r="BP66" s="94"/>
      <c r="BQ66" s="94"/>
      <c r="BR66" s="94"/>
      <c r="BS66" s="94"/>
      <c r="BT66" s="94"/>
      <c r="BU66" s="94"/>
      <c r="BV66" s="94"/>
      <c r="BW66" s="94"/>
      <c r="BX66" s="94"/>
      <c r="BY66" s="94"/>
      <c r="BZ66" s="94"/>
      <c r="CA66" s="94"/>
      <c r="CB66" s="94"/>
      <c r="CC66" s="94"/>
      <c r="CD66" s="94"/>
      <c r="CE66" s="94"/>
      <c r="CF66" s="94"/>
      <c r="CG66" s="94"/>
      <c r="CH66" s="94"/>
      <c r="CI66" s="94"/>
      <c r="CJ66" s="94"/>
      <c r="CK66" s="98">
        <f>SUM(C66:CJ66)</f>
        <v>70</v>
      </c>
      <c r="CL66" s="99">
        <f>ROUNDUP(CK66/15,0)</f>
        <v>5</v>
      </c>
    </row>
    <row r="67" spans="1:90" ht="12" x14ac:dyDescent="0.2">
      <c r="A67" s="100" t="s">
        <v>455</v>
      </c>
      <c r="B67" s="161" t="s">
        <v>456</v>
      </c>
      <c r="C67" s="101">
        <v>124</v>
      </c>
      <c r="D67" s="101">
        <v>87</v>
      </c>
      <c r="E67" s="101">
        <v>44</v>
      </c>
      <c r="F67" s="101">
        <v>16</v>
      </c>
      <c r="G67" s="101">
        <v>121</v>
      </c>
      <c r="H67" s="101">
        <v>40</v>
      </c>
      <c r="I67" s="101">
        <v>98</v>
      </c>
      <c r="J67" s="101">
        <v>56</v>
      </c>
      <c r="K67" s="101">
        <v>128</v>
      </c>
      <c r="L67" s="101">
        <v>104</v>
      </c>
      <c r="M67" s="101">
        <v>128</v>
      </c>
      <c r="N67" s="101">
        <v>59</v>
      </c>
      <c r="O67" s="101">
        <v>128</v>
      </c>
      <c r="P67" s="101">
        <v>186</v>
      </c>
      <c r="Q67" s="101">
        <v>34</v>
      </c>
      <c r="R67" s="101">
        <v>134</v>
      </c>
      <c r="S67" s="101">
        <v>138</v>
      </c>
      <c r="T67" s="101">
        <v>137</v>
      </c>
      <c r="U67" s="101">
        <v>119</v>
      </c>
      <c r="V67" s="101">
        <v>127</v>
      </c>
      <c r="W67" s="101">
        <v>69</v>
      </c>
      <c r="X67" s="101">
        <v>36</v>
      </c>
      <c r="Y67" s="101">
        <v>18</v>
      </c>
      <c r="Z67" s="101">
        <v>82</v>
      </c>
      <c r="AA67" s="101">
        <v>126</v>
      </c>
      <c r="AB67" s="101">
        <v>107</v>
      </c>
      <c r="AC67" s="101">
        <v>47</v>
      </c>
      <c r="AD67" s="101">
        <v>63</v>
      </c>
      <c r="AE67" s="101">
        <v>69</v>
      </c>
      <c r="AF67" s="101">
        <v>133</v>
      </c>
      <c r="AG67" s="101">
        <v>32</v>
      </c>
      <c r="AH67" s="101">
        <v>39</v>
      </c>
      <c r="AI67" s="101">
        <v>60</v>
      </c>
      <c r="AJ67" s="101">
        <v>95</v>
      </c>
      <c r="AK67" s="101">
        <v>103</v>
      </c>
      <c r="AL67" s="101">
        <v>140</v>
      </c>
      <c r="AM67" s="101">
        <v>99</v>
      </c>
      <c r="AN67" s="101">
        <v>132</v>
      </c>
      <c r="AO67" s="101">
        <v>153</v>
      </c>
      <c r="AP67" s="101">
        <v>37</v>
      </c>
      <c r="AQ67" s="101">
        <v>125</v>
      </c>
      <c r="AR67" s="101">
        <v>37</v>
      </c>
      <c r="AS67" s="101">
        <v>99</v>
      </c>
      <c r="AT67" s="101">
        <v>109</v>
      </c>
      <c r="AU67" s="101">
        <v>64</v>
      </c>
      <c r="AV67" s="101">
        <v>103</v>
      </c>
      <c r="AW67" s="101">
        <v>113</v>
      </c>
      <c r="AX67" s="101">
        <v>61</v>
      </c>
      <c r="AY67" s="101">
        <v>68</v>
      </c>
      <c r="AZ67" s="101">
        <v>68</v>
      </c>
      <c r="BA67" s="106"/>
      <c r="BB67" s="106"/>
      <c r="BC67" s="106"/>
      <c r="BD67" s="106"/>
      <c r="BE67" s="106"/>
      <c r="BF67" s="106"/>
      <c r="BG67" s="106"/>
      <c r="BH67" s="106"/>
      <c r="BI67" s="106"/>
      <c r="BJ67" s="106"/>
      <c r="BK67" s="106"/>
      <c r="BL67" s="106"/>
      <c r="BM67" s="106"/>
      <c r="BN67" s="106"/>
      <c r="BO67" s="106"/>
      <c r="BP67" s="106"/>
      <c r="BQ67" s="106"/>
      <c r="BR67" s="106"/>
      <c r="BS67" s="106"/>
      <c r="BT67" s="106"/>
      <c r="BU67" s="106"/>
      <c r="BV67" s="106"/>
      <c r="BW67" s="106"/>
      <c r="BX67" s="106"/>
      <c r="BY67" s="106"/>
      <c r="BZ67" s="106"/>
      <c r="CA67" s="106"/>
      <c r="CB67" s="106"/>
      <c r="CC67" s="106"/>
      <c r="CD67" s="106"/>
      <c r="CE67" s="106"/>
      <c r="CF67" s="106"/>
      <c r="CG67" s="106"/>
      <c r="CH67" s="106"/>
      <c r="CI67" s="106"/>
      <c r="CJ67" s="106"/>
      <c r="CK67" s="95" t="s">
        <v>374</v>
      </c>
      <c r="CL67" s="96" t="s">
        <v>432</v>
      </c>
    </row>
    <row r="68" spans="1:90" ht="12" x14ac:dyDescent="0.2">
      <c r="A68" s="100" t="s">
        <v>433</v>
      </c>
      <c r="B68" s="161"/>
      <c r="C68" s="103">
        <v>5</v>
      </c>
      <c r="D68" s="103">
        <v>5</v>
      </c>
      <c r="E68" s="103">
        <v>4</v>
      </c>
      <c r="F68" s="103">
        <v>5</v>
      </c>
      <c r="G68" s="103">
        <v>5</v>
      </c>
      <c r="H68" s="103">
        <v>3</v>
      </c>
      <c r="I68" s="103">
        <v>5</v>
      </c>
      <c r="J68" s="103">
        <v>5</v>
      </c>
      <c r="K68" s="103">
        <v>5</v>
      </c>
      <c r="L68" s="103">
        <v>2</v>
      </c>
      <c r="M68" s="103">
        <v>5</v>
      </c>
      <c r="N68" s="103">
        <v>5</v>
      </c>
      <c r="O68" s="103">
        <v>5</v>
      </c>
      <c r="P68" s="103">
        <v>3</v>
      </c>
      <c r="Q68" s="103">
        <v>5</v>
      </c>
      <c r="R68" s="103">
        <v>4</v>
      </c>
      <c r="S68" s="103">
        <v>5</v>
      </c>
      <c r="T68" s="103">
        <v>5</v>
      </c>
      <c r="U68" s="103">
        <v>4</v>
      </c>
      <c r="V68" s="103">
        <v>5</v>
      </c>
      <c r="W68" s="103">
        <v>5</v>
      </c>
      <c r="X68" s="103">
        <v>4</v>
      </c>
      <c r="Y68" s="103">
        <v>2</v>
      </c>
      <c r="Z68" s="103">
        <v>4</v>
      </c>
      <c r="AA68" s="103">
        <v>2</v>
      </c>
      <c r="AB68" s="103">
        <v>4</v>
      </c>
      <c r="AC68" s="103">
        <v>4</v>
      </c>
      <c r="AD68" s="103">
        <v>5</v>
      </c>
      <c r="AE68" s="103">
        <v>5</v>
      </c>
      <c r="AF68" s="103">
        <v>5</v>
      </c>
      <c r="AG68" s="103">
        <v>5</v>
      </c>
      <c r="AH68" s="103">
        <v>4</v>
      </c>
      <c r="AI68" s="103">
        <v>3</v>
      </c>
      <c r="AJ68" s="103">
        <v>3</v>
      </c>
      <c r="AK68" s="103">
        <v>4</v>
      </c>
      <c r="AL68" s="103">
        <v>5</v>
      </c>
      <c r="AM68" s="103">
        <v>5</v>
      </c>
      <c r="AN68" s="103">
        <v>3</v>
      </c>
      <c r="AO68" s="103">
        <v>3</v>
      </c>
      <c r="AP68" s="103">
        <v>3</v>
      </c>
      <c r="AQ68" s="103">
        <v>3</v>
      </c>
      <c r="AR68" s="103">
        <v>3</v>
      </c>
      <c r="AS68" s="103">
        <v>5</v>
      </c>
      <c r="AT68" s="103">
        <v>5</v>
      </c>
      <c r="AU68" s="103">
        <v>4</v>
      </c>
      <c r="AV68" s="103">
        <v>5</v>
      </c>
      <c r="AW68" s="103">
        <v>5</v>
      </c>
      <c r="AX68" s="103">
        <v>2</v>
      </c>
      <c r="AY68" s="103">
        <v>5</v>
      </c>
      <c r="AZ68" s="103">
        <v>5</v>
      </c>
      <c r="BA68" s="106"/>
      <c r="BB68" s="106"/>
      <c r="BC68" s="106"/>
      <c r="BD68" s="106"/>
      <c r="BE68" s="106"/>
      <c r="BF68" s="106"/>
      <c r="BG68" s="106"/>
      <c r="BH68" s="106"/>
      <c r="BI68" s="106"/>
      <c r="BJ68" s="106"/>
      <c r="BK68" s="106"/>
      <c r="BL68" s="106"/>
      <c r="BM68" s="106"/>
      <c r="BN68" s="106"/>
      <c r="BO68" s="106"/>
      <c r="BP68" s="106"/>
      <c r="BQ68" s="106"/>
      <c r="BR68" s="106"/>
      <c r="BS68" s="106"/>
      <c r="BT68" s="106"/>
      <c r="BU68" s="106"/>
      <c r="BV68" s="106"/>
      <c r="BW68" s="106"/>
      <c r="BX68" s="106"/>
      <c r="BY68" s="106"/>
      <c r="BZ68" s="106"/>
      <c r="CA68" s="106"/>
      <c r="CB68" s="106"/>
      <c r="CC68" s="106"/>
      <c r="CD68" s="106"/>
      <c r="CE68" s="106"/>
      <c r="CF68" s="106"/>
      <c r="CG68" s="106"/>
      <c r="CH68" s="106"/>
      <c r="CI68" s="106"/>
      <c r="CJ68" s="106"/>
      <c r="CK68" s="98">
        <f>SUM(C68:CJ68)</f>
        <v>210</v>
      </c>
      <c r="CL68" s="99">
        <f>ROUNDUP(CK68/50,0)</f>
        <v>5</v>
      </c>
    </row>
    <row r="69" spans="1:90" ht="12" x14ac:dyDescent="0.2">
      <c r="A69" s="100" t="s">
        <v>434</v>
      </c>
      <c r="B69" s="161"/>
      <c r="C69" s="103">
        <v>4</v>
      </c>
      <c r="D69" s="103">
        <v>5</v>
      </c>
      <c r="E69" s="103">
        <v>2</v>
      </c>
      <c r="F69" s="103">
        <v>5</v>
      </c>
      <c r="G69" s="103">
        <v>5</v>
      </c>
      <c r="H69" s="103">
        <v>3</v>
      </c>
      <c r="I69" s="103">
        <v>4</v>
      </c>
      <c r="J69" s="103">
        <v>4</v>
      </c>
      <c r="K69" s="103">
        <v>5</v>
      </c>
      <c r="L69" s="103">
        <v>1</v>
      </c>
      <c r="M69" s="103">
        <v>5</v>
      </c>
      <c r="N69" s="103">
        <v>4</v>
      </c>
      <c r="O69" s="103">
        <v>5</v>
      </c>
      <c r="P69" s="103">
        <v>4</v>
      </c>
      <c r="Q69" s="103">
        <v>4</v>
      </c>
      <c r="R69" s="103">
        <v>5</v>
      </c>
      <c r="S69" s="103">
        <v>4</v>
      </c>
      <c r="T69" s="103">
        <v>4</v>
      </c>
      <c r="U69" s="103">
        <v>4</v>
      </c>
      <c r="V69" s="103">
        <v>5</v>
      </c>
      <c r="W69" s="103">
        <v>5</v>
      </c>
      <c r="X69" s="103">
        <v>4</v>
      </c>
      <c r="Y69" s="103">
        <v>2</v>
      </c>
      <c r="Z69" s="103">
        <v>3</v>
      </c>
      <c r="AA69" s="103">
        <v>3</v>
      </c>
      <c r="AB69" s="103">
        <v>3</v>
      </c>
      <c r="AC69" s="103">
        <v>4</v>
      </c>
      <c r="AD69" s="103">
        <v>5</v>
      </c>
      <c r="AE69" s="103">
        <v>5</v>
      </c>
      <c r="AF69" s="103">
        <v>5</v>
      </c>
      <c r="AG69" s="103">
        <v>4</v>
      </c>
      <c r="AH69" s="103">
        <v>4</v>
      </c>
      <c r="AI69" s="103">
        <v>2</v>
      </c>
      <c r="AJ69" s="103">
        <v>3</v>
      </c>
      <c r="AK69" s="103">
        <v>5</v>
      </c>
      <c r="AL69" s="103">
        <v>5</v>
      </c>
      <c r="AM69" s="103">
        <v>5</v>
      </c>
      <c r="AN69" s="103">
        <v>4</v>
      </c>
      <c r="AO69" s="103">
        <v>4</v>
      </c>
      <c r="AP69" s="103">
        <v>2</v>
      </c>
      <c r="AQ69" s="103">
        <v>2</v>
      </c>
      <c r="AR69" s="103">
        <v>3</v>
      </c>
      <c r="AS69" s="103">
        <v>5</v>
      </c>
      <c r="AT69" s="103">
        <v>5</v>
      </c>
      <c r="AU69" s="103">
        <v>4</v>
      </c>
      <c r="AV69" s="103">
        <v>5</v>
      </c>
      <c r="AW69" s="103">
        <v>5</v>
      </c>
      <c r="AX69" s="103">
        <v>5</v>
      </c>
      <c r="AY69" s="103">
        <v>5</v>
      </c>
      <c r="AZ69" s="103">
        <v>5</v>
      </c>
      <c r="BA69" s="106"/>
      <c r="BB69" s="106"/>
      <c r="BC69" s="106"/>
      <c r="BD69" s="106"/>
      <c r="BE69" s="106"/>
      <c r="BF69" s="106"/>
      <c r="BG69" s="106"/>
      <c r="BH69" s="106"/>
      <c r="BI69" s="106"/>
      <c r="BJ69" s="106"/>
      <c r="BK69" s="106"/>
      <c r="BL69" s="106"/>
      <c r="BM69" s="106"/>
      <c r="BN69" s="106"/>
      <c r="BO69" s="106"/>
      <c r="BP69" s="106"/>
      <c r="BQ69" s="106"/>
      <c r="BR69" s="106"/>
      <c r="BS69" s="106"/>
      <c r="BT69" s="106"/>
      <c r="BU69" s="106"/>
      <c r="BV69" s="106"/>
      <c r="BW69" s="106"/>
      <c r="BX69" s="106"/>
      <c r="BY69" s="106"/>
      <c r="BZ69" s="106"/>
      <c r="CA69" s="106"/>
      <c r="CB69" s="106"/>
      <c r="CC69" s="106"/>
      <c r="CD69" s="106"/>
      <c r="CE69" s="106"/>
      <c r="CF69" s="106"/>
      <c r="CG69" s="106"/>
      <c r="CH69" s="106"/>
      <c r="CI69" s="106"/>
      <c r="CJ69" s="106"/>
      <c r="CK69" s="98">
        <f>SUM(C69:CJ69)</f>
        <v>203</v>
      </c>
      <c r="CL69" s="99">
        <f t="shared" ref="CL69:CL72" si="7">ROUNDUP(CK69/50,0)</f>
        <v>5</v>
      </c>
    </row>
    <row r="70" spans="1:90" ht="12" x14ac:dyDescent="0.2">
      <c r="A70" s="100" t="s">
        <v>435</v>
      </c>
      <c r="B70" s="161"/>
      <c r="C70" s="103">
        <v>4</v>
      </c>
      <c r="D70" s="103">
        <v>4</v>
      </c>
      <c r="E70" s="103">
        <v>2</v>
      </c>
      <c r="F70" s="103">
        <v>5</v>
      </c>
      <c r="G70" s="103">
        <v>5</v>
      </c>
      <c r="H70" s="103">
        <v>3</v>
      </c>
      <c r="I70" s="103">
        <v>4</v>
      </c>
      <c r="J70" s="103">
        <v>4</v>
      </c>
      <c r="K70" s="103">
        <v>5</v>
      </c>
      <c r="L70" s="103">
        <v>2</v>
      </c>
      <c r="M70" s="103">
        <v>5</v>
      </c>
      <c r="N70" s="103">
        <v>5</v>
      </c>
      <c r="O70" s="103">
        <v>5</v>
      </c>
      <c r="P70" s="103">
        <v>3</v>
      </c>
      <c r="Q70" s="103">
        <v>4</v>
      </c>
      <c r="R70" s="103">
        <v>4</v>
      </c>
      <c r="S70" s="103">
        <v>4</v>
      </c>
      <c r="T70" s="103">
        <v>4</v>
      </c>
      <c r="U70" s="103">
        <v>4</v>
      </c>
      <c r="V70" s="103">
        <v>5</v>
      </c>
      <c r="W70" s="103">
        <v>5</v>
      </c>
      <c r="X70" s="103">
        <v>4</v>
      </c>
      <c r="Y70" s="103">
        <v>1</v>
      </c>
      <c r="Z70" s="103">
        <v>3</v>
      </c>
      <c r="AA70" s="103">
        <v>2</v>
      </c>
      <c r="AB70" s="103">
        <v>3</v>
      </c>
      <c r="AC70" s="103">
        <v>3</v>
      </c>
      <c r="AD70" s="103">
        <v>5</v>
      </c>
      <c r="AE70" s="103">
        <v>5</v>
      </c>
      <c r="AF70" s="103">
        <v>5</v>
      </c>
      <c r="AG70" s="103">
        <v>4</v>
      </c>
      <c r="AH70" s="103">
        <v>3</v>
      </c>
      <c r="AI70" s="103">
        <v>3</v>
      </c>
      <c r="AJ70" s="103">
        <v>3</v>
      </c>
      <c r="AK70" s="103">
        <v>5</v>
      </c>
      <c r="AL70" s="103">
        <v>5</v>
      </c>
      <c r="AM70" s="103">
        <v>5</v>
      </c>
      <c r="AN70" s="103">
        <v>2</v>
      </c>
      <c r="AO70" s="103">
        <v>4</v>
      </c>
      <c r="AP70" s="103">
        <v>3</v>
      </c>
      <c r="AQ70" s="103">
        <v>2</v>
      </c>
      <c r="AR70" s="103">
        <v>3</v>
      </c>
      <c r="AS70" s="103">
        <v>5</v>
      </c>
      <c r="AT70" s="103">
        <v>5</v>
      </c>
      <c r="AU70" s="103">
        <v>5</v>
      </c>
      <c r="AV70" s="103">
        <v>5</v>
      </c>
      <c r="AW70" s="103">
        <v>5</v>
      </c>
      <c r="AX70" s="103">
        <v>1</v>
      </c>
      <c r="AY70" s="103">
        <v>5</v>
      </c>
      <c r="AZ70" s="103">
        <v>5</v>
      </c>
      <c r="BA70" s="106"/>
      <c r="BB70" s="106"/>
      <c r="BC70" s="106"/>
      <c r="BD70" s="106"/>
      <c r="BE70" s="106"/>
      <c r="BF70" s="106"/>
      <c r="BG70" s="106"/>
      <c r="BH70" s="106"/>
      <c r="BI70" s="106"/>
      <c r="BJ70" s="106"/>
      <c r="BK70" s="106"/>
      <c r="BL70" s="106"/>
      <c r="BM70" s="106"/>
      <c r="BN70" s="106"/>
      <c r="BO70" s="106"/>
      <c r="BP70" s="106"/>
      <c r="BQ70" s="106"/>
      <c r="BR70" s="106"/>
      <c r="BS70" s="106"/>
      <c r="BT70" s="106"/>
      <c r="BU70" s="106"/>
      <c r="BV70" s="106"/>
      <c r="BW70" s="106"/>
      <c r="BX70" s="106"/>
      <c r="BY70" s="106"/>
      <c r="BZ70" s="106"/>
      <c r="CA70" s="106"/>
      <c r="CB70" s="106"/>
      <c r="CC70" s="106"/>
      <c r="CD70" s="106"/>
      <c r="CE70" s="106"/>
      <c r="CF70" s="106"/>
      <c r="CG70" s="106"/>
      <c r="CH70" s="106"/>
      <c r="CI70" s="106"/>
      <c r="CJ70" s="106"/>
      <c r="CK70" s="98">
        <f>SUM(C70:CJ70)</f>
        <v>195</v>
      </c>
      <c r="CL70" s="99">
        <f t="shared" si="7"/>
        <v>4</v>
      </c>
    </row>
    <row r="71" spans="1:90" ht="12" x14ac:dyDescent="0.2">
      <c r="A71" s="100" t="s">
        <v>436</v>
      </c>
      <c r="B71" s="161"/>
      <c r="C71" s="103">
        <v>4</v>
      </c>
      <c r="D71" s="103">
        <v>5</v>
      </c>
      <c r="E71" s="103">
        <v>1</v>
      </c>
      <c r="F71" s="103">
        <v>5</v>
      </c>
      <c r="G71" s="103">
        <v>5</v>
      </c>
      <c r="H71" s="103">
        <v>3</v>
      </c>
      <c r="I71" s="103">
        <v>4</v>
      </c>
      <c r="J71" s="103">
        <v>4</v>
      </c>
      <c r="K71" s="103">
        <v>5</v>
      </c>
      <c r="L71" s="103">
        <v>2</v>
      </c>
      <c r="M71" s="103">
        <v>5</v>
      </c>
      <c r="N71" s="103">
        <v>5</v>
      </c>
      <c r="O71" s="103">
        <v>5</v>
      </c>
      <c r="P71" s="103">
        <v>4</v>
      </c>
      <c r="Q71" s="103">
        <v>3</v>
      </c>
      <c r="R71" s="103">
        <v>4</v>
      </c>
      <c r="S71" s="103">
        <v>5</v>
      </c>
      <c r="T71" s="103">
        <v>5</v>
      </c>
      <c r="U71" s="103">
        <v>4</v>
      </c>
      <c r="V71" s="103">
        <v>5</v>
      </c>
      <c r="W71" s="103">
        <v>5</v>
      </c>
      <c r="X71" s="103">
        <v>5</v>
      </c>
      <c r="Y71" s="103">
        <v>3</v>
      </c>
      <c r="Z71" s="103">
        <v>3</v>
      </c>
      <c r="AA71" s="103">
        <v>2</v>
      </c>
      <c r="AB71" s="103">
        <v>2</v>
      </c>
      <c r="AC71" s="103">
        <v>3</v>
      </c>
      <c r="AD71" s="103">
        <v>5</v>
      </c>
      <c r="AE71" s="103">
        <v>5</v>
      </c>
      <c r="AF71" s="103">
        <v>5</v>
      </c>
      <c r="AG71" s="103">
        <v>5</v>
      </c>
      <c r="AH71" s="103">
        <v>4</v>
      </c>
      <c r="AI71" s="103">
        <v>2</v>
      </c>
      <c r="AJ71" s="103">
        <v>3</v>
      </c>
      <c r="AK71" s="103">
        <v>5</v>
      </c>
      <c r="AL71" s="103">
        <v>5</v>
      </c>
      <c r="AM71" s="103">
        <v>5</v>
      </c>
      <c r="AN71" s="103">
        <v>3</v>
      </c>
      <c r="AO71" s="103">
        <v>3</v>
      </c>
      <c r="AP71" s="103">
        <v>2</v>
      </c>
      <c r="AQ71" s="103">
        <v>2</v>
      </c>
      <c r="AR71" s="103">
        <v>2</v>
      </c>
      <c r="AS71" s="103">
        <v>5</v>
      </c>
      <c r="AT71" s="103">
        <v>5</v>
      </c>
      <c r="AU71" s="103">
        <v>4</v>
      </c>
      <c r="AV71" s="103">
        <v>5</v>
      </c>
      <c r="AW71" s="103">
        <v>5</v>
      </c>
      <c r="AX71" s="103">
        <v>3</v>
      </c>
      <c r="AY71" s="103">
        <v>5</v>
      </c>
      <c r="AZ71" s="103">
        <v>5</v>
      </c>
      <c r="BA71" s="106"/>
      <c r="BB71" s="106"/>
      <c r="BC71" s="106"/>
      <c r="BD71" s="106"/>
      <c r="BE71" s="106"/>
      <c r="BF71" s="106"/>
      <c r="BG71" s="106"/>
      <c r="BH71" s="106"/>
      <c r="BI71" s="106"/>
      <c r="BJ71" s="106"/>
      <c r="BK71" s="106"/>
      <c r="BL71" s="106"/>
      <c r="BM71" s="106"/>
      <c r="BN71" s="106"/>
      <c r="BO71" s="106"/>
      <c r="BP71" s="106"/>
      <c r="BQ71" s="106"/>
      <c r="BR71" s="106"/>
      <c r="BS71" s="106"/>
      <c r="BT71" s="106"/>
      <c r="BU71" s="106"/>
      <c r="BV71" s="106"/>
      <c r="BW71" s="106"/>
      <c r="BX71" s="106"/>
      <c r="BY71" s="106"/>
      <c r="BZ71" s="106"/>
      <c r="CA71" s="106"/>
      <c r="CB71" s="106"/>
      <c r="CC71" s="106"/>
      <c r="CD71" s="106"/>
      <c r="CE71" s="106"/>
      <c r="CF71" s="106"/>
      <c r="CG71" s="106"/>
      <c r="CH71" s="106"/>
      <c r="CI71" s="106"/>
      <c r="CJ71" s="106"/>
      <c r="CK71" s="98">
        <f>SUM(C71:CJ71)</f>
        <v>199</v>
      </c>
      <c r="CL71" s="99">
        <f t="shared" si="7"/>
        <v>4</v>
      </c>
    </row>
    <row r="72" spans="1:90" ht="12" x14ac:dyDescent="0.2">
      <c r="A72" s="100" t="s">
        <v>437</v>
      </c>
      <c r="B72" s="161"/>
      <c r="C72" s="103">
        <v>5</v>
      </c>
      <c r="D72" s="103">
        <v>5</v>
      </c>
      <c r="E72" s="103">
        <v>2</v>
      </c>
      <c r="F72" s="103">
        <v>5</v>
      </c>
      <c r="G72" s="103">
        <v>5</v>
      </c>
      <c r="H72" s="103">
        <v>3</v>
      </c>
      <c r="I72" s="103">
        <v>5</v>
      </c>
      <c r="J72" s="103">
        <v>5</v>
      </c>
      <c r="K72" s="103">
        <v>5</v>
      </c>
      <c r="L72" s="103">
        <v>3</v>
      </c>
      <c r="M72" s="103">
        <v>5</v>
      </c>
      <c r="N72" s="103">
        <v>5</v>
      </c>
      <c r="O72" s="103">
        <v>5</v>
      </c>
      <c r="P72" s="103">
        <v>2</v>
      </c>
      <c r="Q72" s="103">
        <v>4</v>
      </c>
      <c r="R72" s="103">
        <v>5</v>
      </c>
      <c r="S72" s="103">
        <v>5</v>
      </c>
      <c r="T72" s="103">
        <v>4</v>
      </c>
      <c r="U72" s="103">
        <v>5</v>
      </c>
      <c r="V72" s="103">
        <v>5</v>
      </c>
      <c r="W72" s="103">
        <v>5</v>
      </c>
      <c r="X72" s="103">
        <v>5</v>
      </c>
      <c r="Y72" s="103">
        <v>1</v>
      </c>
      <c r="Z72" s="103">
        <v>3</v>
      </c>
      <c r="AA72" s="103">
        <v>2</v>
      </c>
      <c r="AB72" s="103">
        <v>2</v>
      </c>
      <c r="AC72" s="103">
        <v>4</v>
      </c>
      <c r="AD72" s="103">
        <v>4</v>
      </c>
      <c r="AE72" s="103">
        <v>5</v>
      </c>
      <c r="AF72" s="103">
        <v>5</v>
      </c>
      <c r="AG72" s="103">
        <v>4</v>
      </c>
      <c r="AH72" s="103">
        <v>4</v>
      </c>
      <c r="AI72" s="103">
        <v>1</v>
      </c>
      <c r="AJ72" s="103">
        <v>3</v>
      </c>
      <c r="AK72" s="103">
        <v>5</v>
      </c>
      <c r="AL72" s="103">
        <v>5</v>
      </c>
      <c r="AM72" s="103">
        <v>5</v>
      </c>
      <c r="AN72" s="103">
        <v>3</v>
      </c>
      <c r="AO72" s="103">
        <v>2</v>
      </c>
      <c r="AP72" s="103">
        <v>3</v>
      </c>
      <c r="AQ72" s="103">
        <v>2</v>
      </c>
      <c r="AR72" s="103">
        <v>3</v>
      </c>
      <c r="AS72" s="103">
        <v>5</v>
      </c>
      <c r="AT72" s="103">
        <v>5</v>
      </c>
      <c r="AU72" s="103">
        <v>5</v>
      </c>
      <c r="AV72" s="103">
        <v>5</v>
      </c>
      <c r="AW72" s="103">
        <v>5</v>
      </c>
      <c r="AX72" s="103">
        <v>1</v>
      </c>
      <c r="AY72" s="103">
        <v>5</v>
      </c>
      <c r="AZ72" s="103">
        <v>5</v>
      </c>
      <c r="BA72" s="106"/>
      <c r="BB72" s="106"/>
      <c r="BC72" s="106"/>
      <c r="BD72" s="106"/>
      <c r="BE72" s="106"/>
      <c r="BF72" s="106"/>
      <c r="BG72" s="106"/>
      <c r="BH72" s="106"/>
      <c r="BI72" s="106"/>
      <c r="BJ72" s="106"/>
      <c r="BK72" s="106"/>
      <c r="BL72" s="106"/>
      <c r="BM72" s="106"/>
      <c r="BN72" s="106"/>
      <c r="BO72" s="106"/>
      <c r="BP72" s="106"/>
      <c r="BQ72" s="106"/>
      <c r="BR72" s="106"/>
      <c r="BS72" s="106"/>
      <c r="BT72" s="106"/>
      <c r="BU72" s="106"/>
      <c r="BV72" s="106"/>
      <c r="BW72" s="106"/>
      <c r="BX72" s="106"/>
      <c r="BY72" s="106"/>
      <c r="BZ72" s="106"/>
      <c r="CA72" s="106"/>
      <c r="CB72" s="106"/>
      <c r="CC72" s="106"/>
      <c r="CD72" s="106"/>
      <c r="CE72" s="106"/>
      <c r="CF72" s="106"/>
      <c r="CG72" s="106"/>
      <c r="CH72" s="106"/>
      <c r="CI72" s="106"/>
      <c r="CJ72" s="106"/>
      <c r="CK72" s="98">
        <f>SUM(C72:CJ72)</f>
        <v>200</v>
      </c>
      <c r="CL72" s="99">
        <f t="shared" si="7"/>
        <v>4</v>
      </c>
    </row>
    <row r="73" spans="1:90" ht="18.75" x14ac:dyDescent="0.2">
      <c r="A73" s="100" t="s">
        <v>438</v>
      </c>
      <c r="B73" s="161"/>
      <c r="C73" s="103" t="s">
        <v>439</v>
      </c>
      <c r="D73" s="103" t="s">
        <v>439</v>
      </c>
      <c r="E73" s="103" t="s">
        <v>441</v>
      </c>
      <c r="F73" s="103" t="s">
        <v>439</v>
      </c>
      <c r="G73" s="103" t="s">
        <v>439</v>
      </c>
      <c r="H73" s="103" t="s">
        <v>439</v>
      </c>
      <c r="I73" s="103" t="s">
        <v>439</v>
      </c>
      <c r="J73" s="103" t="s">
        <v>439</v>
      </c>
      <c r="K73" s="103" t="s">
        <v>439</v>
      </c>
      <c r="L73" s="103" t="s">
        <v>441</v>
      </c>
      <c r="M73" s="103" t="s">
        <v>439</v>
      </c>
      <c r="N73" s="103" t="s">
        <v>439</v>
      </c>
      <c r="O73" s="103" t="s">
        <v>439</v>
      </c>
      <c r="P73" s="103" t="s">
        <v>439</v>
      </c>
      <c r="Q73" s="103" t="s">
        <v>439</v>
      </c>
      <c r="R73" s="103" t="s">
        <v>439</v>
      </c>
      <c r="S73" s="103" t="s">
        <v>439</v>
      </c>
      <c r="T73" s="103" t="s">
        <v>439</v>
      </c>
      <c r="U73" s="103" t="s">
        <v>439</v>
      </c>
      <c r="V73" s="103" t="s">
        <v>439</v>
      </c>
      <c r="W73" s="103" t="s">
        <v>439</v>
      </c>
      <c r="X73" s="103" t="s">
        <v>439</v>
      </c>
      <c r="Y73" s="103" t="s">
        <v>441</v>
      </c>
      <c r="Z73" s="103" t="s">
        <v>439</v>
      </c>
      <c r="AA73" s="103" t="s">
        <v>439</v>
      </c>
      <c r="AB73" s="103" t="s">
        <v>441</v>
      </c>
      <c r="AC73" s="103" t="s">
        <v>441</v>
      </c>
      <c r="AD73" s="103" t="s">
        <v>439</v>
      </c>
      <c r="AE73" s="103" t="s">
        <v>439</v>
      </c>
      <c r="AF73" s="103" t="s">
        <v>439</v>
      </c>
      <c r="AG73" s="103" t="s">
        <v>439</v>
      </c>
      <c r="AH73" s="103" t="s">
        <v>439</v>
      </c>
      <c r="AI73" s="103" t="s">
        <v>441</v>
      </c>
      <c r="AJ73" s="103" t="s">
        <v>439</v>
      </c>
      <c r="AK73" s="103" t="s">
        <v>439</v>
      </c>
      <c r="AL73" s="103" t="s">
        <v>439</v>
      </c>
      <c r="AM73" s="103" t="s">
        <v>439</v>
      </c>
      <c r="AN73" s="103" t="s">
        <v>439</v>
      </c>
      <c r="AO73" s="103" t="s">
        <v>439</v>
      </c>
      <c r="AP73" s="103" t="s">
        <v>439</v>
      </c>
      <c r="AQ73" s="103" t="s">
        <v>439</v>
      </c>
      <c r="AR73" s="103" t="s">
        <v>439</v>
      </c>
      <c r="AS73" s="103" t="s">
        <v>439</v>
      </c>
      <c r="AT73" s="103" t="s">
        <v>439</v>
      </c>
      <c r="AU73" s="103" t="s">
        <v>439</v>
      </c>
      <c r="AV73" s="103" t="s">
        <v>439</v>
      </c>
      <c r="AW73" s="103" t="s">
        <v>439</v>
      </c>
      <c r="AX73" s="103" t="s">
        <v>439</v>
      </c>
      <c r="AY73" s="103" t="s">
        <v>439</v>
      </c>
      <c r="AZ73" s="103" t="s">
        <v>439</v>
      </c>
      <c r="BA73" s="106"/>
      <c r="BB73" s="106"/>
      <c r="BC73" s="106"/>
      <c r="BD73" s="106"/>
      <c r="BE73" s="106"/>
      <c r="BF73" s="106"/>
      <c r="BG73" s="106"/>
      <c r="BH73" s="106"/>
      <c r="BI73" s="106"/>
      <c r="BJ73" s="106"/>
      <c r="BK73" s="106"/>
      <c r="BL73" s="106"/>
      <c r="BM73" s="106"/>
      <c r="BN73" s="106"/>
      <c r="BO73" s="106"/>
      <c r="BP73" s="106"/>
      <c r="BQ73" s="106"/>
      <c r="BR73" s="106"/>
      <c r="BS73" s="106"/>
      <c r="BT73" s="106"/>
      <c r="BU73" s="106"/>
      <c r="BV73" s="106"/>
      <c r="BW73" s="106"/>
      <c r="BX73" s="106"/>
      <c r="BY73" s="106"/>
      <c r="BZ73" s="106"/>
      <c r="CA73" s="106"/>
      <c r="CB73" s="106"/>
      <c r="CC73" s="106"/>
      <c r="CD73" s="106"/>
      <c r="CE73" s="106"/>
      <c r="CF73" s="106"/>
      <c r="CG73" s="106"/>
      <c r="CH73" s="106"/>
      <c r="CI73" s="106"/>
      <c r="CJ73" s="106"/>
      <c r="CK73" s="98" t="s">
        <v>439</v>
      </c>
      <c r="CL73" s="99" t="s">
        <v>439</v>
      </c>
    </row>
    <row r="74" spans="1:90" ht="18" x14ac:dyDescent="0.2">
      <c r="A74" s="109" t="s">
        <v>440</v>
      </c>
      <c r="B74" s="161"/>
      <c r="C74" s="103" t="s">
        <v>439</v>
      </c>
      <c r="D74" s="103" t="s">
        <v>439</v>
      </c>
      <c r="E74" s="103" t="s">
        <v>441</v>
      </c>
      <c r="F74" s="103" t="s">
        <v>439</v>
      </c>
      <c r="G74" s="103" t="s">
        <v>439</v>
      </c>
      <c r="H74" s="103" t="s">
        <v>439</v>
      </c>
      <c r="I74" s="103" t="s">
        <v>439</v>
      </c>
      <c r="J74" s="103" t="s">
        <v>439</v>
      </c>
      <c r="K74" s="103" t="s">
        <v>439</v>
      </c>
      <c r="L74" s="103" t="s">
        <v>441</v>
      </c>
      <c r="M74" s="103" t="s">
        <v>439</v>
      </c>
      <c r="N74" s="103" t="s">
        <v>439</v>
      </c>
      <c r="O74" s="103" t="s">
        <v>439</v>
      </c>
      <c r="P74" s="103" t="s">
        <v>439</v>
      </c>
      <c r="Q74" s="103" t="s">
        <v>439</v>
      </c>
      <c r="R74" s="103" t="s">
        <v>439</v>
      </c>
      <c r="S74" s="103" t="s">
        <v>439</v>
      </c>
      <c r="T74" s="103" t="s">
        <v>439</v>
      </c>
      <c r="U74" s="103" t="s">
        <v>439</v>
      </c>
      <c r="V74" s="103" t="s">
        <v>439</v>
      </c>
      <c r="W74" s="103" t="s">
        <v>439</v>
      </c>
      <c r="X74" s="103" t="s">
        <v>439</v>
      </c>
      <c r="Y74" s="103" t="s">
        <v>439</v>
      </c>
      <c r="Z74" s="103" t="s">
        <v>439</v>
      </c>
      <c r="AA74" s="103" t="s">
        <v>441</v>
      </c>
      <c r="AB74" s="103" t="s">
        <v>441</v>
      </c>
      <c r="AC74" s="103" t="s">
        <v>439</v>
      </c>
      <c r="AD74" s="103" t="s">
        <v>439</v>
      </c>
      <c r="AE74" s="103" t="s">
        <v>439</v>
      </c>
      <c r="AF74" s="103" t="s">
        <v>439</v>
      </c>
      <c r="AG74" s="103" t="s">
        <v>439</v>
      </c>
      <c r="AH74" s="103" t="s">
        <v>439</v>
      </c>
      <c r="AI74" s="103" t="s">
        <v>441</v>
      </c>
      <c r="AJ74" s="103" t="s">
        <v>439</v>
      </c>
      <c r="AK74" s="103" t="s">
        <v>439</v>
      </c>
      <c r="AL74" s="103" t="s">
        <v>439</v>
      </c>
      <c r="AM74" s="103" t="s">
        <v>439</v>
      </c>
      <c r="AN74" s="103" t="s">
        <v>439</v>
      </c>
      <c r="AO74" s="103" t="s">
        <v>439</v>
      </c>
      <c r="AP74" s="103" t="s">
        <v>439</v>
      </c>
      <c r="AQ74" s="103" t="s">
        <v>441</v>
      </c>
      <c r="AR74" s="103" t="s">
        <v>439</v>
      </c>
      <c r="AS74" s="103" t="s">
        <v>439</v>
      </c>
      <c r="AT74" s="103" t="s">
        <v>439</v>
      </c>
      <c r="AU74" s="103" t="s">
        <v>439</v>
      </c>
      <c r="AV74" s="103" t="s">
        <v>439</v>
      </c>
      <c r="AW74" s="103" t="s">
        <v>439</v>
      </c>
      <c r="AX74" s="103" t="s">
        <v>439</v>
      </c>
      <c r="AY74" s="103" t="s">
        <v>439</v>
      </c>
      <c r="AZ74" s="103" t="s">
        <v>439</v>
      </c>
      <c r="BA74" s="106"/>
      <c r="BB74" s="106"/>
      <c r="BC74" s="106"/>
      <c r="BD74" s="106"/>
      <c r="BE74" s="106"/>
      <c r="BF74" s="106"/>
      <c r="BG74" s="106"/>
      <c r="BH74" s="106"/>
      <c r="BI74" s="106"/>
      <c r="BJ74" s="106"/>
      <c r="BK74" s="106"/>
      <c r="BL74" s="106"/>
      <c r="BM74" s="106"/>
      <c r="BN74" s="106"/>
      <c r="BO74" s="106"/>
      <c r="BP74" s="106"/>
      <c r="BQ74" s="106"/>
      <c r="BR74" s="106"/>
      <c r="BS74" s="106"/>
      <c r="BT74" s="106"/>
      <c r="BU74" s="106"/>
      <c r="BV74" s="106"/>
      <c r="BW74" s="106"/>
      <c r="BX74" s="106"/>
      <c r="BY74" s="106"/>
      <c r="BZ74" s="106"/>
      <c r="CA74" s="106"/>
      <c r="CB74" s="106"/>
      <c r="CC74" s="106"/>
      <c r="CD74" s="106"/>
      <c r="CE74" s="106"/>
      <c r="CF74" s="106"/>
      <c r="CG74" s="106"/>
      <c r="CH74" s="106"/>
      <c r="CI74" s="106"/>
      <c r="CJ74" s="106"/>
      <c r="CK74" s="98" t="s">
        <v>439</v>
      </c>
      <c r="CL74" s="99" t="s">
        <v>439</v>
      </c>
    </row>
    <row r="75" spans="1:90" ht="12" x14ac:dyDescent="0.2">
      <c r="A75" s="100" t="s">
        <v>419</v>
      </c>
      <c r="B75" s="161"/>
      <c r="C75" s="103">
        <v>5</v>
      </c>
      <c r="D75" s="103">
        <v>5</v>
      </c>
      <c r="E75" s="103">
        <v>1</v>
      </c>
      <c r="F75" s="103">
        <v>5</v>
      </c>
      <c r="G75" s="103">
        <v>5</v>
      </c>
      <c r="H75" s="103">
        <v>3</v>
      </c>
      <c r="I75" s="103">
        <v>4</v>
      </c>
      <c r="J75" s="103">
        <v>4</v>
      </c>
      <c r="K75" s="103">
        <v>5</v>
      </c>
      <c r="L75" s="103">
        <v>3</v>
      </c>
      <c r="M75" s="103">
        <v>5</v>
      </c>
      <c r="N75" s="103">
        <v>5</v>
      </c>
      <c r="O75" s="103">
        <v>5</v>
      </c>
      <c r="P75" s="103">
        <v>4</v>
      </c>
      <c r="Q75" s="103">
        <v>4</v>
      </c>
      <c r="R75" s="103">
        <v>5</v>
      </c>
      <c r="S75" s="103">
        <v>5</v>
      </c>
      <c r="T75" s="103">
        <v>4</v>
      </c>
      <c r="U75" s="103">
        <v>4</v>
      </c>
      <c r="V75" s="103">
        <v>5</v>
      </c>
      <c r="W75" s="103">
        <v>5</v>
      </c>
      <c r="X75" s="103">
        <v>5</v>
      </c>
      <c r="Y75" s="103">
        <v>3</v>
      </c>
      <c r="Z75" s="103">
        <v>3</v>
      </c>
      <c r="AA75" s="103">
        <v>2</v>
      </c>
      <c r="AB75" s="103">
        <v>3</v>
      </c>
      <c r="AC75" s="103">
        <v>3</v>
      </c>
      <c r="AD75" s="103">
        <v>5</v>
      </c>
      <c r="AE75" s="103">
        <v>5</v>
      </c>
      <c r="AF75" s="103">
        <v>5</v>
      </c>
      <c r="AG75" s="103">
        <v>4</v>
      </c>
      <c r="AH75" s="103">
        <v>4</v>
      </c>
      <c r="AI75" s="103">
        <v>1</v>
      </c>
      <c r="AJ75" s="103">
        <v>4</v>
      </c>
      <c r="AK75" s="103">
        <v>5</v>
      </c>
      <c r="AL75" s="103">
        <v>5</v>
      </c>
      <c r="AM75" s="103">
        <v>5</v>
      </c>
      <c r="AN75" s="103">
        <v>3</v>
      </c>
      <c r="AO75" s="103">
        <v>2</v>
      </c>
      <c r="AP75" s="103">
        <v>2</v>
      </c>
      <c r="AQ75" s="103">
        <v>2</v>
      </c>
      <c r="AR75" s="103">
        <v>2</v>
      </c>
      <c r="AS75" s="103">
        <v>5</v>
      </c>
      <c r="AT75" s="103">
        <v>4</v>
      </c>
      <c r="AU75" s="103">
        <v>5</v>
      </c>
      <c r="AV75" s="103">
        <v>5</v>
      </c>
      <c r="AW75" s="103">
        <v>5</v>
      </c>
      <c r="AX75" s="103">
        <v>2</v>
      </c>
      <c r="AY75" s="103">
        <v>5</v>
      </c>
      <c r="AZ75" s="103">
        <v>5</v>
      </c>
      <c r="BA75" s="106"/>
      <c r="BB75" s="106"/>
      <c r="BC75" s="106"/>
      <c r="BD75" s="106"/>
      <c r="BE75" s="106"/>
      <c r="BF75" s="10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98">
        <f>SUM(C75:CJ75)</f>
        <v>200</v>
      </c>
      <c r="CL75" s="99">
        <f>ROUNDUP(CK75/50,0)</f>
        <v>4</v>
      </c>
    </row>
    <row r="76" spans="1:90" ht="12" x14ac:dyDescent="0.2">
      <c r="A76" s="91" t="s">
        <v>457</v>
      </c>
      <c r="B76" s="160" t="s">
        <v>458</v>
      </c>
      <c r="C76" s="92">
        <v>16</v>
      </c>
      <c r="D76" s="92">
        <v>16</v>
      </c>
      <c r="E76" s="92">
        <v>16</v>
      </c>
      <c r="F76" s="92">
        <v>5</v>
      </c>
      <c r="G76" s="92">
        <v>32</v>
      </c>
      <c r="H76" s="92">
        <v>82</v>
      </c>
      <c r="I76" s="92">
        <v>172</v>
      </c>
      <c r="J76" s="92">
        <v>181</v>
      </c>
      <c r="K76" s="92">
        <v>28</v>
      </c>
      <c r="L76" s="92">
        <v>140</v>
      </c>
      <c r="M76" s="92">
        <v>103</v>
      </c>
      <c r="N76" s="92">
        <v>124</v>
      </c>
      <c r="O76" s="92">
        <v>90</v>
      </c>
      <c r="P76" s="92">
        <v>102</v>
      </c>
      <c r="Q76" s="92">
        <v>167</v>
      </c>
      <c r="R76" s="92">
        <v>167</v>
      </c>
      <c r="S76" s="92">
        <v>68</v>
      </c>
      <c r="T76" s="92">
        <v>68</v>
      </c>
      <c r="U76" s="92">
        <v>40</v>
      </c>
      <c r="V76" s="92">
        <v>25</v>
      </c>
      <c r="W76" s="92">
        <v>69</v>
      </c>
      <c r="X76" s="92">
        <v>61</v>
      </c>
      <c r="Y76" s="92">
        <v>36</v>
      </c>
      <c r="Z76" s="92">
        <v>9</v>
      </c>
      <c r="AA76" s="92">
        <v>180</v>
      </c>
      <c r="AB76" s="92">
        <v>135</v>
      </c>
      <c r="AC76" s="92">
        <v>136</v>
      </c>
      <c r="AD76" s="92">
        <v>135</v>
      </c>
      <c r="AE76" s="92">
        <v>136</v>
      </c>
      <c r="AF76" s="92">
        <v>118</v>
      </c>
      <c r="AG76" s="104">
        <v>69</v>
      </c>
      <c r="AH76" s="93"/>
      <c r="AI76" s="93"/>
      <c r="AJ76" s="93"/>
      <c r="AK76" s="93"/>
      <c r="AL76" s="93"/>
      <c r="AM76" s="93"/>
      <c r="AN76" s="93"/>
      <c r="AO76" s="93"/>
      <c r="AP76" s="93"/>
      <c r="AQ76" s="93"/>
      <c r="AR76" s="93"/>
      <c r="AS76" s="93"/>
      <c r="AT76" s="93"/>
      <c r="AU76" s="93"/>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5" t="s">
        <v>374</v>
      </c>
      <c r="CL76" s="96" t="s">
        <v>432</v>
      </c>
    </row>
    <row r="77" spans="1:90" ht="12" x14ac:dyDescent="0.2">
      <c r="A77" s="91" t="s">
        <v>433</v>
      </c>
      <c r="B77" s="160"/>
      <c r="C77" s="97">
        <v>5</v>
      </c>
      <c r="D77" s="97">
        <v>5</v>
      </c>
      <c r="E77" s="97">
        <v>5</v>
      </c>
      <c r="F77" s="97">
        <v>5</v>
      </c>
      <c r="G77" s="97">
        <v>5</v>
      </c>
      <c r="H77" s="97">
        <v>5</v>
      </c>
      <c r="I77" s="97">
        <v>5</v>
      </c>
      <c r="J77" s="97">
        <v>5</v>
      </c>
      <c r="K77" s="97">
        <v>5</v>
      </c>
      <c r="L77" s="97">
        <v>5</v>
      </c>
      <c r="M77" s="97">
        <v>5</v>
      </c>
      <c r="N77" s="97">
        <v>5</v>
      </c>
      <c r="O77" s="97">
        <v>5</v>
      </c>
      <c r="P77" s="97">
        <v>3</v>
      </c>
      <c r="Q77" s="97">
        <v>5</v>
      </c>
      <c r="R77" s="97">
        <v>5</v>
      </c>
      <c r="S77" s="97">
        <v>5</v>
      </c>
      <c r="T77" s="97">
        <v>5</v>
      </c>
      <c r="U77" s="97">
        <v>3</v>
      </c>
      <c r="V77" s="97">
        <v>4</v>
      </c>
      <c r="W77" s="97">
        <v>5</v>
      </c>
      <c r="X77" s="97">
        <v>3</v>
      </c>
      <c r="Y77" s="97">
        <v>4</v>
      </c>
      <c r="Z77" s="97">
        <v>5</v>
      </c>
      <c r="AA77" s="97">
        <v>4</v>
      </c>
      <c r="AB77" s="97">
        <v>5</v>
      </c>
      <c r="AC77" s="97">
        <v>4</v>
      </c>
      <c r="AD77" s="97">
        <v>5</v>
      </c>
      <c r="AE77" s="97">
        <v>4</v>
      </c>
      <c r="AF77" s="97">
        <v>5</v>
      </c>
      <c r="AG77" s="97">
        <v>5</v>
      </c>
      <c r="AH77" s="93"/>
      <c r="AI77" s="93"/>
      <c r="AJ77" s="93"/>
      <c r="AK77" s="93"/>
      <c r="AL77" s="93"/>
      <c r="AM77" s="93"/>
      <c r="AN77" s="93"/>
      <c r="AO77" s="93"/>
      <c r="AP77" s="93"/>
      <c r="AQ77" s="93"/>
      <c r="AR77" s="93"/>
      <c r="AS77" s="93"/>
      <c r="AT77" s="93"/>
      <c r="AU77" s="93"/>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8">
        <f>SUM(C77:CJ77)</f>
        <v>144</v>
      </c>
      <c r="CL77" s="99">
        <f>ROUNDUP(CK77/31,0)</f>
        <v>5</v>
      </c>
    </row>
    <row r="78" spans="1:90" ht="12" x14ac:dyDescent="0.2">
      <c r="A78" s="91" t="s">
        <v>434</v>
      </c>
      <c r="B78" s="160"/>
      <c r="C78" s="97">
        <v>5</v>
      </c>
      <c r="D78" s="97">
        <v>5</v>
      </c>
      <c r="E78" s="97">
        <v>5</v>
      </c>
      <c r="F78" s="97">
        <v>5</v>
      </c>
      <c r="G78" s="97">
        <v>5</v>
      </c>
      <c r="H78" s="97">
        <v>5</v>
      </c>
      <c r="I78" s="97">
        <v>5</v>
      </c>
      <c r="J78" s="97">
        <v>5</v>
      </c>
      <c r="K78" s="97">
        <v>5</v>
      </c>
      <c r="L78" s="97">
        <v>5</v>
      </c>
      <c r="M78" s="97">
        <v>5</v>
      </c>
      <c r="N78" s="97">
        <v>4</v>
      </c>
      <c r="O78" s="97">
        <v>5</v>
      </c>
      <c r="P78" s="97">
        <v>3</v>
      </c>
      <c r="Q78" s="97">
        <v>5</v>
      </c>
      <c r="R78" s="97">
        <v>5</v>
      </c>
      <c r="S78" s="97">
        <v>5</v>
      </c>
      <c r="T78" s="97">
        <v>5</v>
      </c>
      <c r="U78" s="97">
        <v>3</v>
      </c>
      <c r="V78" s="97">
        <v>3</v>
      </c>
      <c r="W78" s="97">
        <v>5</v>
      </c>
      <c r="X78" s="97">
        <v>4</v>
      </c>
      <c r="Y78" s="97">
        <v>4</v>
      </c>
      <c r="Z78" s="97">
        <v>4</v>
      </c>
      <c r="AA78" s="97">
        <v>3</v>
      </c>
      <c r="AB78" s="97">
        <v>3</v>
      </c>
      <c r="AC78" s="97">
        <v>4</v>
      </c>
      <c r="AD78" s="97">
        <v>4</v>
      </c>
      <c r="AE78" s="97">
        <v>2</v>
      </c>
      <c r="AF78" s="97">
        <v>5</v>
      </c>
      <c r="AG78" s="97">
        <v>5</v>
      </c>
      <c r="AH78" s="93"/>
      <c r="AI78" s="93"/>
      <c r="AJ78" s="93"/>
      <c r="AK78" s="93"/>
      <c r="AL78" s="93"/>
      <c r="AM78" s="93"/>
      <c r="AN78" s="93"/>
      <c r="AO78" s="93"/>
      <c r="AP78" s="93"/>
      <c r="AQ78" s="93"/>
      <c r="AR78" s="93"/>
      <c r="AS78" s="93"/>
      <c r="AT78" s="93"/>
      <c r="AU78" s="93"/>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8">
        <f>SUM(C78:CJ78)</f>
        <v>136</v>
      </c>
      <c r="CL78" s="99">
        <f t="shared" ref="CL78:CL81" si="8">ROUNDUP(CK78/31,0)</f>
        <v>5</v>
      </c>
    </row>
    <row r="79" spans="1:90" ht="12" x14ac:dyDescent="0.2">
      <c r="A79" s="91" t="s">
        <v>435</v>
      </c>
      <c r="B79" s="160"/>
      <c r="C79" s="97">
        <v>5</v>
      </c>
      <c r="D79" s="97">
        <v>5</v>
      </c>
      <c r="E79" s="97">
        <v>5</v>
      </c>
      <c r="F79" s="97">
        <v>5</v>
      </c>
      <c r="G79" s="97">
        <v>5</v>
      </c>
      <c r="H79" s="97">
        <v>5</v>
      </c>
      <c r="I79" s="97">
        <v>4</v>
      </c>
      <c r="J79" s="97">
        <v>4</v>
      </c>
      <c r="K79" s="97">
        <v>5</v>
      </c>
      <c r="L79" s="97">
        <v>5</v>
      </c>
      <c r="M79" s="97">
        <v>5</v>
      </c>
      <c r="N79" s="97">
        <v>4</v>
      </c>
      <c r="O79" s="97">
        <v>5</v>
      </c>
      <c r="P79" s="97">
        <v>3</v>
      </c>
      <c r="Q79" s="97">
        <v>5</v>
      </c>
      <c r="R79" s="97">
        <v>5</v>
      </c>
      <c r="S79" s="97">
        <v>5</v>
      </c>
      <c r="T79" s="97">
        <v>5</v>
      </c>
      <c r="U79" s="97">
        <v>3</v>
      </c>
      <c r="V79" s="97">
        <v>5</v>
      </c>
      <c r="W79" s="97">
        <v>5</v>
      </c>
      <c r="X79" s="97">
        <v>1</v>
      </c>
      <c r="Y79" s="97">
        <v>4</v>
      </c>
      <c r="Z79" s="97">
        <v>5</v>
      </c>
      <c r="AA79" s="97">
        <v>4</v>
      </c>
      <c r="AB79" s="97">
        <v>4</v>
      </c>
      <c r="AC79" s="97">
        <v>5</v>
      </c>
      <c r="AD79" s="97">
        <v>4</v>
      </c>
      <c r="AE79" s="97">
        <v>5</v>
      </c>
      <c r="AF79" s="97">
        <v>5</v>
      </c>
      <c r="AG79" s="97">
        <v>5</v>
      </c>
      <c r="AH79" s="93"/>
      <c r="AI79" s="93"/>
      <c r="AJ79" s="93"/>
      <c r="AK79" s="93"/>
      <c r="AL79" s="93"/>
      <c r="AM79" s="93"/>
      <c r="AN79" s="93"/>
      <c r="AO79" s="93"/>
      <c r="AP79" s="93"/>
      <c r="AQ79" s="93"/>
      <c r="AR79" s="93"/>
      <c r="AS79" s="93"/>
      <c r="AT79" s="93"/>
      <c r="AU79" s="93"/>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8">
        <f>SUM(C79:CJ79)</f>
        <v>140</v>
      </c>
      <c r="CL79" s="99">
        <f t="shared" si="8"/>
        <v>5</v>
      </c>
    </row>
    <row r="80" spans="1:90" ht="12" x14ac:dyDescent="0.2">
      <c r="A80" s="91" t="s">
        <v>436</v>
      </c>
      <c r="B80" s="160"/>
      <c r="C80" s="97">
        <v>5</v>
      </c>
      <c r="D80" s="97">
        <v>5</v>
      </c>
      <c r="E80" s="97">
        <v>5</v>
      </c>
      <c r="F80" s="97">
        <v>5</v>
      </c>
      <c r="G80" s="97">
        <v>5</v>
      </c>
      <c r="H80" s="97">
        <v>4</v>
      </c>
      <c r="I80" s="97">
        <v>4</v>
      </c>
      <c r="J80" s="97">
        <v>4</v>
      </c>
      <c r="K80" s="97">
        <v>5</v>
      </c>
      <c r="L80" s="97">
        <v>5</v>
      </c>
      <c r="M80" s="97">
        <v>4</v>
      </c>
      <c r="N80" s="97">
        <v>5</v>
      </c>
      <c r="O80" s="97">
        <v>5</v>
      </c>
      <c r="P80" s="97">
        <v>3</v>
      </c>
      <c r="Q80" s="97">
        <v>5</v>
      </c>
      <c r="R80" s="97">
        <v>5</v>
      </c>
      <c r="S80" s="97">
        <v>5</v>
      </c>
      <c r="T80" s="97">
        <v>5</v>
      </c>
      <c r="U80" s="97">
        <v>3</v>
      </c>
      <c r="V80" s="97">
        <v>4</v>
      </c>
      <c r="W80" s="97">
        <v>5</v>
      </c>
      <c r="X80" s="97">
        <v>2</v>
      </c>
      <c r="Y80" s="97">
        <v>5</v>
      </c>
      <c r="Z80" s="97">
        <v>4</v>
      </c>
      <c r="AA80" s="97">
        <v>3</v>
      </c>
      <c r="AB80" s="97">
        <v>3</v>
      </c>
      <c r="AC80" s="97">
        <v>5</v>
      </c>
      <c r="AD80" s="97">
        <v>3</v>
      </c>
      <c r="AE80" s="97">
        <v>2</v>
      </c>
      <c r="AF80" s="97">
        <v>5</v>
      </c>
      <c r="AG80" s="97">
        <v>5</v>
      </c>
      <c r="AH80" s="93"/>
      <c r="AI80" s="93"/>
      <c r="AJ80" s="93"/>
      <c r="AK80" s="93"/>
      <c r="AL80" s="93"/>
      <c r="AM80" s="93"/>
      <c r="AN80" s="93"/>
      <c r="AO80" s="93"/>
      <c r="AP80" s="93"/>
      <c r="AQ80" s="93"/>
      <c r="AR80" s="93"/>
      <c r="AS80" s="93"/>
      <c r="AT80" s="93"/>
      <c r="AU80" s="93"/>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8">
        <f>SUM(C80:CJ80)</f>
        <v>133</v>
      </c>
      <c r="CL80" s="99">
        <f t="shared" si="8"/>
        <v>5</v>
      </c>
    </row>
    <row r="81" spans="1:90" ht="12" x14ac:dyDescent="0.2">
      <c r="A81" s="91" t="s">
        <v>437</v>
      </c>
      <c r="B81" s="160"/>
      <c r="C81" s="97">
        <v>5</v>
      </c>
      <c r="D81" s="97">
        <v>5</v>
      </c>
      <c r="E81" s="97">
        <v>5</v>
      </c>
      <c r="F81" s="97">
        <v>5</v>
      </c>
      <c r="G81" s="97">
        <v>5</v>
      </c>
      <c r="H81" s="97">
        <v>5</v>
      </c>
      <c r="I81" s="97">
        <v>3</v>
      </c>
      <c r="J81" s="97">
        <v>5</v>
      </c>
      <c r="K81" s="97">
        <v>5</v>
      </c>
      <c r="L81" s="97">
        <v>5</v>
      </c>
      <c r="M81" s="97">
        <v>5</v>
      </c>
      <c r="N81" s="97">
        <v>4</v>
      </c>
      <c r="O81" s="97">
        <v>5</v>
      </c>
      <c r="P81" s="97">
        <v>3</v>
      </c>
      <c r="Q81" s="97">
        <v>5</v>
      </c>
      <c r="R81" s="97">
        <v>5</v>
      </c>
      <c r="S81" s="97">
        <v>5</v>
      </c>
      <c r="T81" s="97">
        <v>5</v>
      </c>
      <c r="U81" s="97">
        <v>3</v>
      </c>
      <c r="V81" s="97">
        <v>4</v>
      </c>
      <c r="W81" s="97">
        <v>5</v>
      </c>
      <c r="X81" s="97">
        <v>2</v>
      </c>
      <c r="Y81" s="97">
        <v>5</v>
      </c>
      <c r="Z81" s="97">
        <v>5</v>
      </c>
      <c r="AA81" s="97">
        <v>4</v>
      </c>
      <c r="AB81" s="97">
        <v>4</v>
      </c>
      <c r="AC81" s="97">
        <v>4</v>
      </c>
      <c r="AD81" s="97">
        <v>3</v>
      </c>
      <c r="AE81" s="97">
        <v>3</v>
      </c>
      <c r="AF81" s="97">
        <v>5</v>
      </c>
      <c r="AG81" s="97">
        <v>5</v>
      </c>
      <c r="AH81" s="93"/>
      <c r="AI81" s="93"/>
      <c r="AJ81" s="93"/>
      <c r="AK81" s="93"/>
      <c r="AL81" s="93"/>
      <c r="AM81" s="93"/>
      <c r="AN81" s="93"/>
      <c r="AO81" s="93"/>
      <c r="AP81" s="93"/>
      <c r="AQ81" s="93"/>
      <c r="AR81" s="93"/>
      <c r="AS81" s="93"/>
      <c r="AT81" s="93"/>
      <c r="AU81" s="93"/>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8">
        <f>SUM(C81:CJ81)</f>
        <v>137</v>
      </c>
      <c r="CL81" s="99">
        <f t="shared" si="8"/>
        <v>5</v>
      </c>
    </row>
    <row r="82" spans="1:90" ht="18.75" x14ac:dyDescent="0.2">
      <c r="A82" s="91" t="s">
        <v>438</v>
      </c>
      <c r="B82" s="160"/>
      <c r="C82" s="97" t="s">
        <v>439</v>
      </c>
      <c r="D82" s="97" t="s">
        <v>439</v>
      </c>
      <c r="E82" s="97" t="s">
        <v>439</v>
      </c>
      <c r="F82" s="97" t="s">
        <v>439</v>
      </c>
      <c r="G82" s="97" t="s">
        <v>439</v>
      </c>
      <c r="H82" s="97" t="s">
        <v>439</v>
      </c>
      <c r="I82" s="97" t="s">
        <v>439</v>
      </c>
      <c r="J82" s="97" t="s">
        <v>439</v>
      </c>
      <c r="K82" s="97" t="s">
        <v>439</v>
      </c>
      <c r="L82" s="97" t="s">
        <v>439</v>
      </c>
      <c r="M82" s="97" t="s">
        <v>439</v>
      </c>
      <c r="N82" s="97" t="s">
        <v>439</v>
      </c>
      <c r="O82" s="97" t="s">
        <v>439</v>
      </c>
      <c r="P82" s="97" t="s">
        <v>439</v>
      </c>
      <c r="Q82" s="97" t="s">
        <v>439</v>
      </c>
      <c r="R82" s="97" t="s">
        <v>439</v>
      </c>
      <c r="S82" s="97" t="s">
        <v>439</v>
      </c>
      <c r="T82" s="97" t="s">
        <v>439</v>
      </c>
      <c r="U82" s="97" t="s">
        <v>439</v>
      </c>
      <c r="V82" s="97" t="s">
        <v>439</v>
      </c>
      <c r="W82" s="97" t="s">
        <v>439</v>
      </c>
      <c r="X82" s="97" t="s">
        <v>439</v>
      </c>
      <c r="Y82" s="97" t="s">
        <v>439</v>
      </c>
      <c r="Z82" s="97" t="s">
        <v>439</v>
      </c>
      <c r="AA82" s="97" t="s">
        <v>439</v>
      </c>
      <c r="AB82" s="97" t="s">
        <v>439</v>
      </c>
      <c r="AC82" s="97" t="s">
        <v>439</v>
      </c>
      <c r="AD82" s="97" t="s">
        <v>439</v>
      </c>
      <c r="AE82" s="97" t="s">
        <v>439</v>
      </c>
      <c r="AF82" s="97" t="s">
        <v>439</v>
      </c>
      <c r="AG82" s="97" t="s">
        <v>439</v>
      </c>
      <c r="AH82" s="93"/>
      <c r="AI82" s="93"/>
      <c r="AJ82" s="93"/>
      <c r="AK82" s="93"/>
      <c r="AL82" s="93"/>
      <c r="AM82" s="93"/>
      <c r="AN82" s="93"/>
      <c r="AO82" s="93"/>
      <c r="AP82" s="93"/>
      <c r="AQ82" s="93"/>
      <c r="AR82" s="93"/>
      <c r="AS82" s="93"/>
      <c r="AT82" s="93"/>
      <c r="AU82" s="93"/>
      <c r="AV82" s="94"/>
      <c r="AW82" s="94"/>
      <c r="AX82" s="94"/>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c r="CJ82" s="94"/>
      <c r="CK82" s="98" t="s">
        <v>439</v>
      </c>
      <c r="CL82" s="99" t="s">
        <v>439</v>
      </c>
    </row>
    <row r="83" spans="1:90" ht="18.75" x14ac:dyDescent="0.2">
      <c r="A83" s="91" t="s">
        <v>440</v>
      </c>
      <c r="B83" s="160"/>
      <c r="C83" s="97" t="s">
        <v>439</v>
      </c>
      <c r="D83" s="97" t="s">
        <v>439</v>
      </c>
      <c r="E83" s="97" t="s">
        <v>439</v>
      </c>
      <c r="F83" s="97" t="s">
        <v>439</v>
      </c>
      <c r="G83" s="97" t="s">
        <v>439</v>
      </c>
      <c r="H83" s="97" t="s">
        <v>439</v>
      </c>
      <c r="I83" s="97" t="s">
        <v>439</v>
      </c>
      <c r="J83" s="97" t="s">
        <v>439</v>
      </c>
      <c r="K83" s="97" t="s">
        <v>439</v>
      </c>
      <c r="L83" s="97" t="s">
        <v>439</v>
      </c>
      <c r="M83" s="97" t="s">
        <v>439</v>
      </c>
      <c r="N83" s="97" t="s">
        <v>439</v>
      </c>
      <c r="O83" s="97" t="s">
        <v>439</v>
      </c>
      <c r="P83" s="97" t="s">
        <v>439</v>
      </c>
      <c r="Q83" s="97" t="s">
        <v>439</v>
      </c>
      <c r="R83" s="97" t="s">
        <v>439</v>
      </c>
      <c r="S83" s="97" t="s">
        <v>439</v>
      </c>
      <c r="T83" s="97" t="s">
        <v>439</v>
      </c>
      <c r="U83" s="97" t="s">
        <v>439</v>
      </c>
      <c r="V83" s="97" t="s">
        <v>439</v>
      </c>
      <c r="W83" s="97" t="s">
        <v>439</v>
      </c>
      <c r="X83" s="97" t="s">
        <v>439</v>
      </c>
      <c r="Y83" s="97" t="s">
        <v>439</v>
      </c>
      <c r="Z83" s="97" t="s">
        <v>439</v>
      </c>
      <c r="AA83" s="97" t="s">
        <v>439</v>
      </c>
      <c r="AB83" s="97" t="s">
        <v>439</v>
      </c>
      <c r="AC83" s="97" t="s">
        <v>439</v>
      </c>
      <c r="AD83" s="97" t="s">
        <v>439</v>
      </c>
      <c r="AE83" s="97" t="s">
        <v>439</v>
      </c>
      <c r="AF83" s="97" t="s">
        <v>439</v>
      </c>
      <c r="AG83" s="97" t="s">
        <v>439</v>
      </c>
      <c r="AH83" s="93"/>
      <c r="AI83" s="93"/>
      <c r="AJ83" s="93"/>
      <c r="AK83" s="93"/>
      <c r="AL83" s="93"/>
      <c r="AM83" s="93"/>
      <c r="AN83" s="93"/>
      <c r="AO83" s="93"/>
      <c r="AP83" s="93"/>
      <c r="AQ83" s="93"/>
      <c r="AR83" s="93"/>
      <c r="AS83" s="93"/>
      <c r="AT83" s="93"/>
      <c r="AU83" s="93"/>
      <c r="AV83" s="94"/>
      <c r="AW83" s="94"/>
      <c r="AX83" s="94"/>
      <c r="AY83" s="94"/>
      <c r="AZ83" s="94"/>
      <c r="BA83" s="94"/>
      <c r="BB83" s="94"/>
      <c r="BC83" s="94"/>
      <c r="BD83" s="94"/>
      <c r="BE83" s="94"/>
      <c r="BF83" s="94"/>
      <c r="BG83" s="94"/>
      <c r="BH83" s="94"/>
      <c r="BI83" s="94"/>
      <c r="BJ83" s="94"/>
      <c r="BK83" s="94"/>
      <c r="BL83" s="94"/>
      <c r="BM83" s="94"/>
      <c r="BN83" s="94"/>
      <c r="BO83" s="94"/>
      <c r="BP83" s="94"/>
      <c r="BQ83" s="94"/>
      <c r="BR83" s="94"/>
      <c r="BS83" s="94"/>
      <c r="BT83" s="94"/>
      <c r="BU83" s="94"/>
      <c r="BV83" s="94"/>
      <c r="BW83" s="94"/>
      <c r="BX83" s="94"/>
      <c r="BY83" s="94"/>
      <c r="BZ83" s="94"/>
      <c r="CA83" s="94"/>
      <c r="CB83" s="94"/>
      <c r="CC83" s="94"/>
      <c r="CD83" s="94"/>
      <c r="CE83" s="94"/>
      <c r="CF83" s="94"/>
      <c r="CG83" s="94"/>
      <c r="CH83" s="94"/>
      <c r="CI83" s="94"/>
      <c r="CJ83" s="94"/>
      <c r="CK83" s="98" t="s">
        <v>439</v>
      </c>
      <c r="CL83" s="99" t="s">
        <v>439</v>
      </c>
    </row>
    <row r="84" spans="1:90" ht="12" x14ac:dyDescent="0.2">
      <c r="A84" s="91" t="s">
        <v>419</v>
      </c>
      <c r="B84" s="160"/>
      <c r="C84" s="97">
        <v>5</v>
      </c>
      <c r="D84" s="97">
        <v>5</v>
      </c>
      <c r="E84" s="97">
        <v>5</v>
      </c>
      <c r="F84" s="97">
        <v>5</v>
      </c>
      <c r="G84" s="97">
        <v>5</v>
      </c>
      <c r="H84" s="97">
        <v>4</v>
      </c>
      <c r="I84" s="97">
        <v>5</v>
      </c>
      <c r="J84" s="97">
        <v>5</v>
      </c>
      <c r="K84" s="97">
        <v>5</v>
      </c>
      <c r="L84" s="97">
        <v>5</v>
      </c>
      <c r="M84" s="97">
        <v>5</v>
      </c>
      <c r="N84" s="97">
        <v>5</v>
      </c>
      <c r="O84" s="97">
        <v>5</v>
      </c>
      <c r="P84" s="97">
        <v>4</v>
      </c>
      <c r="Q84" s="97">
        <v>5</v>
      </c>
      <c r="R84" s="97">
        <v>5</v>
      </c>
      <c r="S84" s="97">
        <v>5</v>
      </c>
      <c r="T84" s="97">
        <v>5</v>
      </c>
      <c r="U84" s="97">
        <v>3</v>
      </c>
      <c r="V84" s="97">
        <v>4</v>
      </c>
      <c r="W84" s="97">
        <v>5</v>
      </c>
      <c r="X84" s="97">
        <v>2</v>
      </c>
      <c r="Y84" s="97">
        <v>5</v>
      </c>
      <c r="Z84" s="97">
        <v>5</v>
      </c>
      <c r="AA84" s="97">
        <v>4</v>
      </c>
      <c r="AB84" s="97">
        <v>4</v>
      </c>
      <c r="AC84" s="97">
        <v>5</v>
      </c>
      <c r="AD84" s="97">
        <v>4</v>
      </c>
      <c r="AE84" s="97">
        <v>3</v>
      </c>
      <c r="AF84" s="97">
        <v>5</v>
      </c>
      <c r="AG84" s="108">
        <v>5</v>
      </c>
      <c r="AH84" s="93"/>
      <c r="AI84" s="93"/>
      <c r="AJ84" s="93"/>
      <c r="AK84" s="93"/>
      <c r="AL84" s="93"/>
      <c r="AM84" s="93"/>
      <c r="AN84" s="93"/>
      <c r="AO84" s="93"/>
      <c r="AP84" s="93"/>
      <c r="AQ84" s="93"/>
      <c r="AR84" s="93"/>
      <c r="AS84" s="93"/>
      <c r="AT84" s="93"/>
      <c r="AU84" s="93"/>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8">
        <f>SUM(C84:CJ84)</f>
        <v>142</v>
      </c>
      <c r="CL84" s="99">
        <f>ROUNDUP(CK84/31,0)</f>
        <v>5</v>
      </c>
    </row>
    <row r="85" spans="1:90" ht="12" x14ac:dyDescent="0.2">
      <c r="A85" s="100" t="s">
        <v>459</v>
      </c>
      <c r="B85" s="161" t="s">
        <v>460</v>
      </c>
      <c r="C85" s="101">
        <v>39</v>
      </c>
      <c r="D85" s="101">
        <v>102</v>
      </c>
      <c r="E85" s="101">
        <v>90</v>
      </c>
      <c r="F85" s="101">
        <v>180</v>
      </c>
      <c r="G85" s="101">
        <v>181</v>
      </c>
      <c r="H85" s="101">
        <v>181</v>
      </c>
      <c r="I85" s="101">
        <v>180</v>
      </c>
      <c r="J85" s="101">
        <v>121</v>
      </c>
      <c r="K85" s="101">
        <v>132</v>
      </c>
      <c r="L85" s="101">
        <v>25</v>
      </c>
      <c r="M85" s="101">
        <v>59</v>
      </c>
      <c r="N85" s="101">
        <v>167</v>
      </c>
      <c r="O85" s="101">
        <v>25</v>
      </c>
      <c r="P85" s="101">
        <v>59</v>
      </c>
      <c r="Q85" s="101">
        <v>95</v>
      </c>
      <c r="R85" s="101">
        <v>167</v>
      </c>
      <c r="S85" s="101">
        <v>25</v>
      </c>
      <c r="T85" s="101">
        <v>59</v>
      </c>
      <c r="U85" s="101">
        <v>167</v>
      </c>
      <c r="V85" s="101">
        <v>167</v>
      </c>
      <c r="W85" s="101">
        <v>59</v>
      </c>
      <c r="X85" s="101">
        <v>118</v>
      </c>
      <c r="Y85" s="101">
        <v>98</v>
      </c>
      <c r="Z85" s="101">
        <v>136</v>
      </c>
      <c r="AA85" s="101">
        <v>18</v>
      </c>
      <c r="AB85" s="101">
        <v>32</v>
      </c>
      <c r="AC85" s="101">
        <v>40</v>
      </c>
      <c r="AD85" s="101">
        <v>153</v>
      </c>
      <c r="AE85" s="101">
        <v>82</v>
      </c>
      <c r="AF85" s="101">
        <v>9</v>
      </c>
      <c r="AG85" s="101">
        <v>28</v>
      </c>
      <c r="AH85" s="101">
        <v>99</v>
      </c>
      <c r="AI85" s="101">
        <v>179</v>
      </c>
      <c r="AJ85" s="101">
        <v>179</v>
      </c>
      <c r="AK85" s="101">
        <v>99</v>
      </c>
      <c r="AL85" s="101">
        <v>133</v>
      </c>
      <c r="AM85" s="101">
        <v>127</v>
      </c>
      <c r="AN85" s="101">
        <v>127</v>
      </c>
      <c r="AO85" s="101">
        <v>136</v>
      </c>
      <c r="AP85" s="101">
        <v>135</v>
      </c>
      <c r="AQ85" s="101">
        <v>135</v>
      </c>
      <c r="AR85" s="101">
        <v>136</v>
      </c>
      <c r="AS85" s="101">
        <v>135</v>
      </c>
      <c r="AT85" s="101">
        <v>136</v>
      </c>
      <c r="AU85" s="101">
        <v>135</v>
      </c>
      <c r="AV85" s="101">
        <v>113</v>
      </c>
      <c r="AW85" s="106"/>
      <c r="AX85" s="106"/>
      <c r="AY85" s="106"/>
      <c r="AZ85" s="106"/>
      <c r="BA85" s="106"/>
      <c r="BB85" s="106"/>
      <c r="BC85" s="106"/>
      <c r="BD85" s="106"/>
      <c r="BE85" s="106"/>
      <c r="BF85" s="106"/>
      <c r="BG85" s="106"/>
      <c r="BH85" s="106"/>
      <c r="BI85" s="106"/>
      <c r="BJ85" s="106"/>
      <c r="BK85" s="106"/>
      <c r="BL85" s="106"/>
      <c r="BM85" s="106"/>
      <c r="BN85" s="106"/>
      <c r="BO85" s="106"/>
      <c r="BP85" s="106"/>
      <c r="BQ85" s="106"/>
      <c r="BR85" s="106"/>
      <c r="BS85" s="106"/>
      <c r="BT85" s="106"/>
      <c r="BU85" s="106"/>
      <c r="BV85" s="106"/>
      <c r="BW85" s="106"/>
      <c r="BX85" s="106"/>
      <c r="BY85" s="106"/>
      <c r="BZ85" s="106"/>
      <c r="CA85" s="106"/>
      <c r="CB85" s="106"/>
      <c r="CC85" s="106"/>
      <c r="CD85" s="106"/>
      <c r="CE85" s="106"/>
      <c r="CF85" s="106"/>
      <c r="CG85" s="106"/>
      <c r="CH85" s="106"/>
      <c r="CI85" s="106"/>
      <c r="CJ85" s="106"/>
      <c r="CK85" s="95" t="s">
        <v>374</v>
      </c>
      <c r="CL85" s="96" t="s">
        <v>432</v>
      </c>
    </row>
    <row r="86" spans="1:90" ht="12" x14ac:dyDescent="0.2">
      <c r="A86" s="100" t="s">
        <v>433</v>
      </c>
      <c r="B86" s="161"/>
      <c r="C86" s="103">
        <v>4</v>
      </c>
      <c r="D86" s="103">
        <v>3</v>
      </c>
      <c r="E86" s="103">
        <v>5</v>
      </c>
      <c r="F86" s="103">
        <v>5</v>
      </c>
      <c r="G86" s="103">
        <v>5</v>
      </c>
      <c r="H86" s="103">
        <v>5</v>
      </c>
      <c r="I86" s="103">
        <v>5</v>
      </c>
      <c r="J86" s="103">
        <v>5</v>
      </c>
      <c r="K86" s="103">
        <v>4</v>
      </c>
      <c r="L86" s="103">
        <v>3</v>
      </c>
      <c r="M86" s="103">
        <v>5</v>
      </c>
      <c r="N86" s="103">
        <v>5</v>
      </c>
      <c r="O86" s="103">
        <v>4</v>
      </c>
      <c r="P86" s="103">
        <v>5</v>
      </c>
      <c r="Q86" s="103">
        <v>3</v>
      </c>
      <c r="R86" s="103">
        <v>5</v>
      </c>
      <c r="S86" s="103">
        <v>3</v>
      </c>
      <c r="T86" s="103">
        <v>5</v>
      </c>
      <c r="U86" s="103">
        <v>5</v>
      </c>
      <c r="V86" s="103">
        <v>5</v>
      </c>
      <c r="W86" s="103">
        <v>5</v>
      </c>
      <c r="X86" s="103">
        <v>5</v>
      </c>
      <c r="Y86" s="103">
        <v>5</v>
      </c>
      <c r="Z86" s="103">
        <v>5</v>
      </c>
      <c r="AA86" s="103">
        <v>5</v>
      </c>
      <c r="AB86" s="103">
        <v>5</v>
      </c>
      <c r="AC86" s="103">
        <v>3</v>
      </c>
      <c r="AD86" s="103">
        <v>4</v>
      </c>
      <c r="AE86" s="103">
        <v>5</v>
      </c>
      <c r="AF86" s="103">
        <v>5</v>
      </c>
      <c r="AG86" s="103">
        <v>5</v>
      </c>
      <c r="AH86" s="103">
        <v>5</v>
      </c>
      <c r="AI86" s="103">
        <v>1</v>
      </c>
      <c r="AJ86" s="103">
        <v>2</v>
      </c>
      <c r="AK86" s="103">
        <v>5</v>
      </c>
      <c r="AL86" s="103">
        <v>5</v>
      </c>
      <c r="AM86" s="103">
        <v>5</v>
      </c>
      <c r="AN86" s="103">
        <v>5</v>
      </c>
      <c r="AO86" s="103">
        <v>5</v>
      </c>
      <c r="AP86" s="103">
        <v>5</v>
      </c>
      <c r="AQ86" s="103">
        <v>5</v>
      </c>
      <c r="AR86" s="103">
        <v>5</v>
      </c>
      <c r="AS86" s="103">
        <v>5</v>
      </c>
      <c r="AT86" s="103">
        <v>4</v>
      </c>
      <c r="AU86" s="103">
        <v>5</v>
      </c>
      <c r="AV86" s="103">
        <v>5</v>
      </c>
      <c r="AW86" s="106"/>
      <c r="AX86" s="106"/>
      <c r="AY86" s="106"/>
      <c r="AZ86" s="106"/>
      <c r="BA86" s="106"/>
      <c r="BB86" s="106"/>
      <c r="BC86" s="106"/>
      <c r="BD86" s="106"/>
      <c r="BE86" s="106"/>
      <c r="BF86" s="106"/>
      <c r="BG86" s="106"/>
      <c r="BH86" s="106"/>
      <c r="BI86" s="106"/>
      <c r="BJ86" s="106"/>
      <c r="BK86" s="106"/>
      <c r="BL86" s="106"/>
      <c r="BM86" s="106"/>
      <c r="BN86" s="106"/>
      <c r="BO86" s="106"/>
      <c r="BP86" s="106"/>
      <c r="BQ86" s="106"/>
      <c r="BR86" s="106"/>
      <c r="BS86" s="106"/>
      <c r="BT86" s="106"/>
      <c r="BU86" s="106"/>
      <c r="BV86" s="106"/>
      <c r="BW86" s="106"/>
      <c r="BX86" s="106"/>
      <c r="BY86" s="106"/>
      <c r="BZ86" s="106"/>
      <c r="CA86" s="106"/>
      <c r="CB86" s="106"/>
      <c r="CC86" s="106"/>
      <c r="CD86" s="106"/>
      <c r="CE86" s="106"/>
      <c r="CF86" s="106"/>
      <c r="CG86" s="106"/>
      <c r="CH86" s="106"/>
      <c r="CI86" s="106"/>
      <c r="CJ86" s="106"/>
      <c r="CK86" s="98">
        <f>SUM(C86:CJ86)</f>
        <v>208</v>
      </c>
      <c r="CL86" s="99">
        <f>ROUNDUP(CK86/46,0)</f>
        <v>5</v>
      </c>
    </row>
    <row r="87" spans="1:90" ht="12" x14ac:dyDescent="0.2">
      <c r="A87" s="100" t="s">
        <v>434</v>
      </c>
      <c r="B87" s="161"/>
      <c r="C87" s="103">
        <v>4</v>
      </c>
      <c r="D87" s="103">
        <v>3</v>
      </c>
      <c r="E87" s="103">
        <v>5</v>
      </c>
      <c r="F87" s="103">
        <v>4</v>
      </c>
      <c r="G87" s="103">
        <v>5</v>
      </c>
      <c r="H87" s="103">
        <v>5</v>
      </c>
      <c r="I87" s="103">
        <v>4</v>
      </c>
      <c r="J87" s="103">
        <v>5</v>
      </c>
      <c r="K87" s="103">
        <v>5</v>
      </c>
      <c r="L87" s="103">
        <v>5</v>
      </c>
      <c r="M87" s="103">
        <v>4</v>
      </c>
      <c r="N87" s="103">
        <v>5</v>
      </c>
      <c r="O87" s="103">
        <v>3</v>
      </c>
      <c r="P87" s="103">
        <v>4</v>
      </c>
      <c r="Q87" s="103">
        <v>3</v>
      </c>
      <c r="R87" s="103">
        <v>5</v>
      </c>
      <c r="S87" s="103">
        <v>4</v>
      </c>
      <c r="T87" s="103">
        <v>4</v>
      </c>
      <c r="U87" s="103">
        <v>5</v>
      </c>
      <c r="V87" s="103">
        <v>5</v>
      </c>
      <c r="W87" s="103">
        <v>5</v>
      </c>
      <c r="X87" s="103">
        <v>5</v>
      </c>
      <c r="Y87" s="103">
        <v>4</v>
      </c>
      <c r="Z87" s="103">
        <v>5</v>
      </c>
      <c r="AA87" s="103">
        <v>5</v>
      </c>
      <c r="AB87" s="103">
        <v>5</v>
      </c>
      <c r="AC87" s="103">
        <v>3</v>
      </c>
      <c r="AD87" s="103">
        <v>3</v>
      </c>
      <c r="AE87" s="103">
        <v>5</v>
      </c>
      <c r="AF87" s="103">
        <v>5</v>
      </c>
      <c r="AG87" s="103">
        <v>5</v>
      </c>
      <c r="AH87" s="103">
        <v>5</v>
      </c>
      <c r="AI87" s="103">
        <v>1</v>
      </c>
      <c r="AJ87" s="103">
        <v>3</v>
      </c>
      <c r="AK87" s="103">
        <v>5</v>
      </c>
      <c r="AL87" s="103">
        <v>5</v>
      </c>
      <c r="AM87" s="103">
        <v>5</v>
      </c>
      <c r="AN87" s="103">
        <v>5</v>
      </c>
      <c r="AO87" s="103">
        <v>5</v>
      </c>
      <c r="AP87" s="103">
        <v>5</v>
      </c>
      <c r="AQ87" s="103">
        <v>5</v>
      </c>
      <c r="AR87" s="103">
        <v>5</v>
      </c>
      <c r="AS87" s="103">
        <v>5</v>
      </c>
      <c r="AT87" s="103">
        <v>4</v>
      </c>
      <c r="AU87" s="103">
        <v>4</v>
      </c>
      <c r="AV87" s="103">
        <v>5</v>
      </c>
      <c r="AW87" s="106"/>
      <c r="AX87" s="106"/>
      <c r="AY87" s="106"/>
      <c r="AZ87" s="106"/>
      <c r="BA87" s="106"/>
      <c r="BB87" s="106"/>
      <c r="BC87" s="106"/>
      <c r="BD87" s="106"/>
      <c r="BE87" s="106"/>
      <c r="BF87" s="106"/>
      <c r="BG87" s="106"/>
      <c r="BH87" s="106"/>
      <c r="BI87" s="106"/>
      <c r="BJ87" s="106"/>
      <c r="BK87" s="106"/>
      <c r="BL87" s="106"/>
      <c r="BM87" s="106"/>
      <c r="BN87" s="106"/>
      <c r="BO87" s="106"/>
      <c r="BP87" s="106"/>
      <c r="BQ87" s="106"/>
      <c r="BR87" s="106"/>
      <c r="BS87" s="106"/>
      <c r="BT87" s="106"/>
      <c r="BU87" s="106"/>
      <c r="BV87" s="106"/>
      <c r="BW87" s="106"/>
      <c r="BX87" s="106"/>
      <c r="BY87" s="106"/>
      <c r="BZ87" s="106"/>
      <c r="CA87" s="106"/>
      <c r="CB87" s="106"/>
      <c r="CC87" s="106"/>
      <c r="CD87" s="106"/>
      <c r="CE87" s="106"/>
      <c r="CF87" s="106"/>
      <c r="CG87" s="106"/>
      <c r="CH87" s="106"/>
      <c r="CI87" s="106"/>
      <c r="CJ87" s="106"/>
      <c r="CK87" s="98">
        <f>SUM(C87:CJ87)</f>
        <v>204</v>
      </c>
      <c r="CL87" s="99">
        <f t="shared" ref="CL87:CL90" si="9">ROUNDUP(CK87/46,0)</f>
        <v>5</v>
      </c>
    </row>
    <row r="88" spans="1:90" ht="12" x14ac:dyDescent="0.2">
      <c r="A88" s="100" t="s">
        <v>435</v>
      </c>
      <c r="B88" s="161"/>
      <c r="C88" s="103">
        <v>4</v>
      </c>
      <c r="D88" s="103">
        <v>4</v>
      </c>
      <c r="E88" s="103">
        <v>5</v>
      </c>
      <c r="F88" s="103">
        <v>3</v>
      </c>
      <c r="G88" s="103">
        <v>5</v>
      </c>
      <c r="H88" s="103">
        <v>4</v>
      </c>
      <c r="I88" s="103">
        <v>3</v>
      </c>
      <c r="J88" s="103">
        <v>5</v>
      </c>
      <c r="K88" s="103">
        <v>4</v>
      </c>
      <c r="L88" s="103">
        <v>3</v>
      </c>
      <c r="M88" s="103">
        <v>5</v>
      </c>
      <c r="N88" s="103">
        <v>5</v>
      </c>
      <c r="O88" s="103">
        <v>4</v>
      </c>
      <c r="P88" s="103">
        <v>5</v>
      </c>
      <c r="Q88" s="103">
        <v>3</v>
      </c>
      <c r="R88" s="103">
        <v>5</v>
      </c>
      <c r="S88" s="103">
        <v>5</v>
      </c>
      <c r="T88" s="103">
        <v>5</v>
      </c>
      <c r="U88" s="103">
        <v>5</v>
      </c>
      <c r="V88" s="103">
        <v>5</v>
      </c>
      <c r="W88" s="103">
        <v>4</v>
      </c>
      <c r="X88" s="103">
        <v>5</v>
      </c>
      <c r="Y88" s="103">
        <v>4</v>
      </c>
      <c r="Z88" s="103">
        <v>4</v>
      </c>
      <c r="AA88" s="103">
        <v>5</v>
      </c>
      <c r="AB88" s="103">
        <v>5</v>
      </c>
      <c r="AC88" s="103">
        <v>3</v>
      </c>
      <c r="AD88" s="103">
        <v>3</v>
      </c>
      <c r="AE88" s="103">
        <v>4</v>
      </c>
      <c r="AF88" s="103">
        <v>5</v>
      </c>
      <c r="AG88" s="103">
        <v>5</v>
      </c>
      <c r="AH88" s="103">
        <v>5</v>
      </c>
      <c r="AI88" s="103">
        <v>2</v>
      </c>
      <c r="AJ88" s="103">
        <v>3</v>
      </c>
      <c r="AK88" s="103">
        <v>5</v>
      </c>
      <c r="AL88" s="103">
        <v>5</v>
      </c>
      <c r="AM88" s="103">
        <v>5</v>
      </c>
      <c r="AN88" s="103">
        <v>5</v>
      </c>
      <c r="AO88" s="103">
        <v>4</v>
      </c>
      <c r="AP88" s="103">
        <v>4</v>
      </c>
      <c r="AQ88" s="103">
        <v>5</v>
      </c>
      <c r="AR88" s="103">
        <v>5</v>
      </c>
      <c r="AS88" s="103">
        <v>4</v>
      </c>
      <c r="AT88" s="103">
        <v>5</v>
      </c>
      <c r="AU88" s="103">
        <v>4</v>
      </c>
      <c r="AV88" s="103">
        <v>5</v>
      </c>
      <c r="AW88" s="106"/>
      <c r="AX88" s="106"/>
      <c r="AY88" s="106"/>
      <c r="AZ88" s="106"/>
      <c r="BA88" s="106"/>
      <c r="BB88" s="106"/>
      <c r="BC88" s="106"/>
      <c r="BD88" s="106"/>
      <c r="BE88" s="106"/>
      <c r="BF88" s="106"/>
      <c r="BG88" s="106"/>
      <c r="BH88" s="106"/>
      <c r="BI88" s="106"/>
      <c r="BJ88" s="106"/>
      <c r="BK88" s="106"/>
      <c r="BL88" s="106"/>
      <c r="BM88" s="106"/>
      <c r="BN88" s="106"/>
      <c r="BO88" s="106"/>
      <c r="BP88" s="106"/>
      <c r="BQ88" s="106"/>
      <c r="BR88" s="106"/>
      <c r="BS88" s="106"/>
      <c r="BT88" s="106"/>
      <c r="BU88" s="106"/>
      <c r="BV88" s="106"/>
      <c r="BW88" s="106"/>
      <c r="BX88" s="106"/>
      <c r="BY88" s="106"/>
      <c r="BZ88" s="106"/>
      <c r="CA88" s="106"/>
      <c r="CB88" s="106"/>
      <c r="CC88" s="106"/>
      <c r="CD88" s="106"/>
      <c r="CE88" s="106"/>
      <c r="CF88" s="106"/>
      <c r="CG88" s="106"/>
      <c r="CH88" s="106"/>
      <c r="CI88" s="106"/>
      <c r="CJ88" s="106"/>
      <c r="CK88" s="98">
        <f>SUM(C88:CJ88)</f>
        <v>200</v>
      </c>
      <c r="CL88" s="99">
        <f t="shared" si="9"/>
        <v>5</v>
      </c>
    </row>
    <row r="89" spans="1:90" ht="12" x14ac:dyDescent="0.2">
      <c r="A89" s="100" t="s">
        <v>436</v>
      </c>
      <c r="B89" s="161"/>
      <c r="C89" s="103">
        <v>4</v>
      </c>
      <c r="D89" s="103">
        <v>3</v>
      </c>
      <c r="E89" s="103">
        <v>5</v>
      </c>
      <c r="F89" s="103">
        <v>4</v>
      </c>
      <c r="G89" s="103">
        <v>4</v>
      </c>
      <c r="H89" s="103">
        <v>5</v>
      </c>
      <c r="I89" s="103">
        <v>4</v>
      </c>
      <c r="J89" s="103">
        <v>5</v>
      </c>
      <c r="K89" s="103">
        <v>3</v>
      </c>
      <c r="L89" s="103">
        <v>4</v>
      </c>
      <c r="M89" s="103">
        <v>5</v>
      </c>
      <c r="N89" s="103">
        <v>5</v>
      </c>
      <c r="O89" s="103">
        <v>5</v>
      </c>
      <c r="P89" s="103">
        <v>4</v>
      </c>
      <c r="Q89" s="103">
        <v>3</v>
      </c>
      <c r="R89" s="103">
        <v>5</v>
      </c>
      <c r="S89" s="103">
        <v>4</v>
      </c>
      <c r="T89" s="103">
        <v>4</v>
      </c>
      <c r="U89" s="103">
        <v>5</v>
      </c>
      <c r="V89" s="103">
        <v>5</v>
      </c>
      <c r="W89" s="103">
        <v>4</v>
      </c>
      <c r="X89" s="103">
        <v>5</v>
      </c>
      <c r="Y89" s="103">
        <v>4</v>
      </c>
      <c r="Z89" s="103">
        <v>5</v>
      </c>
      <c r="AA89" s="103">
        <v>5</v>
      </c>
      <c r="AB89" s="103">
        <v>5</v>
      </c>
      <c r="AC89" s="103">
        <v>3</v>
      </c>
      <c r="AD89" s="103">
        <v>3</v>
      </c>
      <c r="AE89" s="103">
        <v>4</v>
      </c>
      <c r="AF89" s="103">
        <v>5</v>
      </c>
      <c r="AG89" s="103">
        <v>5</v>
      </c>
      <c r="AH89" s="103">
        <v>5</v>
      </c>
      <c r="AI89" s="103">
        <v>1</v>
      </c>
      <c r="AJ89" s="103">
        <v>3</v>
      </c>
      <c r="AK89" s="103">
        <v>5</v>
      </c>
      <c r="AL89" s="103">
        <v>5</v>
      </c>
      <c r="AM89" s="103">
        <v>5</v>
      </c>
      <c r="AN89" s="103">
        <v>5</v>
      </c>
      <c r="AO89" s="103">
        <v>4</v>
      </c>
      <c r="AP89" s="103">
        <v>4</v>
      </c>
      <c r="AQ89" s="103">
        <v>4</v>
      </c>
      <c r="AR89" s="103">
        <v>4</v>
      </c>
      <c r="AS89" s="103">
        <v>4</v>
      </c>
      <c r="AT89" s="103">
        <v>5</v>
      </c>
      <c r="AU89" s="103">
        <v>4</v>
      </c>
      <c r="AV89" s="103">
        <v>5</v>
      </c>
      <c r="AW89" s="106"/>
      <c r="AX89" s="106"/>
      <c r="AY89" s="106"/>
      <c r="AZ89" s="106"/>
      <c r="BA89" s="106"/>
      <c r="BB89" s="106"/>
      <c r="BC89" s="106"/>
      <c r="BD89" s="106"/>
      <c r="BE89" s="106"/>
      <c r="BF89" s="106"/>
      <c r="BG89" s="106"/>
      <c r="BH89" s="106"/>
      <c r="BI89" s="106"/>
      <c r="BJ89" s="106"/>
      <c r="BK89" s="106"/>
      <c r="BL89" s="106"/>
      <c r="BM89" s="106"/>
      <c r="BN89" s="106"/>
      <c r="BO89" s="106"/>
      <c r="BP89" s="106"/>
      <c r="BQ89" s="106"/>
      <c r="BR89" s="106"/>
      <c r="BS89" s="106"/>
      <c r="BT89" s="106"/>
      <c r="BU89" s="106"/>
      <c r="BV89" s="106"/>
      <c r="BW89" s="106"/>
      <c r="BX89" s="106"/>
      <c r="BY89" s="106"/>
      <c r="BZ89" s="106"/>
      <c r="CA89" s="106"/>
      <c r="CB89" s="106"/>
      <c r="CC89" s="106"/>
      <c r="CD89" s="106"/>
      <c r="CE89" s="106"/>
      <c r="CF89" s="106"/>
      <c r="CG89" s="106"/>
      <c r="CH89" s="106"/>
      <c r="CI89" s="106"/>
      <c r="CJ89" s="106"/>
      <c r="CK89" s="98">
        <f>SUM(C89:CJ89)</f>
        <v>197</v>
      </c>
      <c r="CL89" s="99">
        <f t="shared" si="9"/>
        <v>5</v>
      </c>
    </row>
    <row r="90" spans="1:90" ht="12" x14ac:dyDescent="0.2">
      <c r="A90" s="100" t="s">
        <v>437</v>
      </c>
      <c r="B90" s="161"/>
      <c r="C90" s="103">
        <v>4</v>
      </c>
      <c r="D90" s="103">
        <v>4</v>
      </c>
      <c r="E90" s="103">
        <v>5</v>
      </c>
      <c r="F90" s="103">
        <v>3</v>
      </c>
      <c r="G90" s="103">
        <v>5</v>
      </c>
      <c r="H90" s="103">
        <v>5</v>
      </c>
      <c r="I90" s="103">
        <v>4</v>
      </c>
      <c r="J90" s="103">
        <v>5</v>
      </c>
      <c r="K90" s="103">
        <v>3</v>
      </c>
      <c r="L90" s="103">
        <v>4</v>
      </c>
      <c r="M90" s="103">
        <v>4</v>
      </c>
      <c r="N90" s="103">
        <v>5</v>
      </c>
      <c r="O90" s="103">
        <v>4</v>
      </c>
      <c r="P90" s="103">
        <v>5</v>
      </c>
      <c r="Q90" s="103">
        <v>3</v>
      </c>
      <c r="R90" s="103">
        <v>5</v>
      </c>
      <c r="S90" s="103">
        <v>3</v>
      </c>
      <c r="T90" s="103">
        <v>5</v>
      </c>
      <c r="U90" s="103">
        <v>5</v>
      </c>
      <c r="V90" s="103">
        <v>5</v>
      </c>
      <c r="W90" s="103">
        <v>5</v>
      </c>
      <c r="X90" s="103">
        <v>5</v>
      </c>
      <c r="Y90" s="103">
        <v>5</v>
      </c>
      <c r="Z90" s="103">
        <v>4</v>
      </c>
      <c r="AA90" s="103">
        <v>5</v>
      </c>
      <c r="AB90" s="103">
        <v>5</v>
      </c>
      <c r="AC90" s="103">
        <v>4</v>
      </c>
      <c r="AD90" s="103">
        <v>3</v>
      </c>
      <c r="AE90" s="103">
        <v>5</v>
      </c>
      <c r="AF90" s="103">
        <v>4</v>
      </c>
      <c r="AG90" s="103">
        <v>5</v>
      </c>
      <c r="AH90" s="103">
        <v>5</v>
      </c>
      <c r="AI90" s="103">
        <v>2</v>
      </c>
      <c r="AJ90" s="103">
        <v>3</v>
      </c>
      <c r="AK90" s="103">
        <v>5</v>
      </c>
      <c r="AL90" s="103">
        <v>5</v>
      </c>
      <c r="AM90" s="103">
        <v>5</v>
      </c>
      <c r="AN90" s="103">
        <v>5</v>
      </c>
      <c r="AO90" s="103">
        <v>5</v>
      </c>
      <c r="AP90" s="103">
        <v>4</v>
      </c>
      <c r="AQ90" s="103">
        <v>4</v>
      </c>
      <c r="AR90" s="103">
        <v>4</v>
      </c>
      <c r="AS90" s="103">
        <v>5</v>
      </c>
      <c r="AT90" s="103">
        <v>4</v>
      </c>
      <c r="AU90" s="103">
        <v>4</v>
      </c>
      <c r="AV90" s="103">
        <v>5</v>
      </c>
      <c r="AW90" s="106"/>
      <c r="AX90" s="106"/>
      <c r="AY90" s="106"/>
      <c r="AZ90" s="106"/>
      <c r="BA90" s="106"/>
      <c r="BB90" s="106"/>
      <c r="BC90" s="106"/>
      <c r="BD90" s="106"/>
      <c r="BE90" s="106"/>
      <c r="BF90" s="106"/>
      <c r="BG90" s="106"/>
      <c r="BH90" s="106"/>
      <c r="BI90" s="106"/>
      <c r="BJ90" s="106"/>
      <c r="BK90" s="106"/>
      <c r="BL90" s="106"/>
      <c r="BM90" s="106"/>
      <c r="BN90" s="106"/>
      <c r="BO90" s="106"/>
      <c r="BP90" s="106"/>
      <c r="BQ90" s="106"/>
      <c r="BR90" s="106"/>
      <c r="BS90" s="106"/>
      <c r="BT90" s="106"/>
      <c r="BU90" s="106"/>
      <c r="BV90" s="106"/>
      <c r="BW90" s="106"/>
      <c r="BX90" s="106"/>
      <c r="BY90" s="106"/>
      <c r="BZ90" s="106"/>
      <c r="CA90" s="106"/>
      <c r="CB90" s="106"/>
      <c r="CC90" s="106"/>
      <c r="CD90" s="106"/>
      <c r="CE90" s="106"/>
      <c r="CF90" s="106"/>
      <c r="CG90" s="106"/>
      <c r="CH90" s="106"/>
      <c r="CI90" s="106"/>
      <c r="CJ90" s="106"/>
      <c r="CK90" s="98">
        <f>SUM(C90:CJ90)</f>
        <v>201</v>
      </c>
      <c r="CL90" s="99">
        <f t="shared" si="9"/>
        <v>5</v>
      </c>
    </row>
    <row r="91" spans="1:90" ht="18.75" x14ac:dyDescent="0.2">
      <c r="A91" s="100" t="s">
        <v>438</v>
      </c>
      <c r="B91" s="161"/>
      <c r="C91" s="103" t="s">
        <v>439</v>
      </c>
      <c r="D91" s="103" t="s">
        <v>439</v>
      </c>
      <c r="E91" s="103" t="s">
        <v>439</v>
      </c>
      <c r="F91" s="103" t="s">
        <v>439</v>
      </c>
      <c r="G91" s="103" t="s">
        <v>439</v>
      </c>
      <c r="H91" s="103" t="s">
        <v>439</v>
      </c>
      <c r="I91" s="103" t="s">
        <v>441</v>
      </c>
      <c r="J91" s="103" t="s">
        <v>439</v>
      </c>
      <c r="K91" s="103" t="s">
        <v>439</v>
      </c>
      <c r="L91" s="103" t="s">
        <v>439</v>
      </c>
      <c r="M91" s="103" t="s">
        <v>439</v>
      </c>
      <c r="N91" s="103" t="s">
        <v>439</v>
      </c>
      <c r="O91" s="103" t="s">
        <v>439</v>
      </c>
      <c r="P91" s="103" t="s">
        <v>439</v>
      </c>
      <c r="Q91" s="103" t="s">
        <v>439</v>
      </c>
      <c r="R91" s="103" t="s">
        <v>439</v>
      </c>
      <c r="S91" s="103" t="s">
        <v>439</v>
      </c>
      <c r="T91" s="103" t="s">
        <v>439</v>
      </c>
      <c r="U91" s="103" t="s">
        <v>439</v>
      </c>
      <c r="V91" s="103" t="s">
        <v>439</v>
      </c>
      <c r="W91" s="103" t="s">
        <v>439</v>
      </c>
      <c r="X91" s="103" t="s">
        <v>439</v>
      </c>
      <c r="Y91" s="103" t="s">
        <v>439</v>
      </c>
      <c r="Z91" s="103" t="s">
        <v>439</v>
      </c>
      <c r="AA91" s="103" t="s">
        <v>439</v>
      </c>
      <c r="AB91" s="103" t="s">
        <v>439</v>
      </c>
      <c r="AC91" s="103" t="s">
        <v>439</v>
      </c>
      <c r="AD91" s="103" t="s">
        <v>439</v>
      </c>
      <c r="AE91" s="103" t="s">
        <v>439</v>
      </c>
      <c r="AF91" s="103" t="s">
        <v>439</v>
      </c>
      <c r="AG91" s="103" t="s">
        <v>439</v>
      </c>
      <c r="AH91" s="103" t="s">
        <v>439</v>
      </c>
      <c r="AI91" s="103" t="s">
        <v>439</v>
      </c>
      <c r="AJ91" s="103" t="s">
        <v>439</v>
      </c>
      <c r="AK91" s="103" t="s">
        <v>439</v>
      </c>
      <c r="AL91" s="103" t="s">
        <v>439</v>
      </c>
      <c r="AM91" s="103" t="s">
        <v>439</v>
      </c>
      <c r="AN91" s="103" t="s">
        <v>439</v>
      </c>
      <c r="AO91" s="103" t="s">
        <v>439</v>
      </c>
      <c r="AP91" s="103" t="s">
        <v>439</v>
      </c>
      <c r="AQ91" s="103" t="s">
        <v>439</v>
      </c>
      <c r="AR91" s="103" t="s">
        <v>439</v>
      </c>
      <c r="AS91" s="103" t="s">
        <v>439</v>
      </c>
      <c r="AT91" s="103" t="s">
        <v>439</v>
      </c>
      <c r="AU91" s="103" t="s">
        <v>439</v>
      </c>
      <c r="AV91" s="103" t="s">
        <v>439</v>
      </c>
      <c r="AW91" s="106"/>
      <c r="AX91" s="106"/>
      <c r="AY91" s="106"/>
      <c r="AZ91" s="106"/>
      <c r="BA91" s="106"/>
      <c r="BB91" s="106"/>
      <c r="BC91" s="106"/>
      <c r="BD91" s="106"/>
      <c r="BE91" s="106"/>
      <c r="BF91" s="106"/>
      <c r="BG91" s="106"/>
      <c r="BH91" s="106"/>
      <c r="BI91" s="106"/>
      <c r="BJ91" s="106"/>
      <c r="BK91" s="106"/>
      <c r="BL91" s="106"/>
      <c r="BM91" s="106"/>
      <c r="BN91" s="106"/>
      <c r="BO91" s="106"/>
      <c r="BP91" s="106"/>
      <c r="BQ91" s="106"/>
      <c r="BR91" s="106"/>
      <c r="BS91" s="106"/>
      <c r="BT91" s="106"/>
      <c r="BU91" s="106"/>
      <c r="BV91" s="106"/>
      <c r="BW91" s="106"/>
      <c r="BX91" s="106"/>
      <c r="BY91" s="106"/>
      <c r="BZ91" s="106"/>
      <c r="CA91" s="106"/>
      <c r="CB91" s="106"/>
      <c r="CC91" s="106"/>
      <c r="CD91" s="106"/>
      <c r="CE91" s="106"/>
      <c r="CF91" s="106"/>
      <c r="CG91" s="106"/>
      <c r="CH91" s="106"/>
      <c r="CI91" s="106"/>
      <c r="CJ91" s="106"/>
      <c r="CK91" s="98" t="s">
        <v>439</v>
      </c>
      <c r="CL91" s="99" t="s">
        <v>439</v>
      </c>
    </row>
    <row r="92" spans="1:90" ht="18.75" x14ac:dyDescent="0.2">
      <c r="A92" s="100" t="s">
        <v>440</v>
      </c>
      <c r="B92" s="161"/>
      <c r="C92" s="103" t="s">
        <v>439</v>
      </c>
      <c r="D92" s="103" t="s">
        <v>439</v>
      </c>
      <c r="E92" s="103" t="s">
        <v>439</v>
      </c>
      <c r="F92" s="103" t="s">
        <v>439</v>
      </c>
      <c r="G92" s="103" t="s">
        <v>439</v>
      </c>
      <c r="H92" s="103" t="s">
        <v>439</v>
      </c>
      <c r="I92" s="103" t="s">
        <v>439</v>
      </c>
      <c r="J92" s="103" t="s">
        <v>439</v>
      </c>
      <c r="K92" s="103" t="s">
        <v>439</v>
      </c>
      <c r="L92" s="103" t="s">
        <v>439</v>
      </c>
      <c r="M92" s="103" t="s">
        <v>439</v>
      </c>
      <c r="N92" s="103" t="s">
        <v>439</v>
      </c>
      <c r="O92" s="103" t="s">
        <v>439</v>
      </c>
      <c r="P92" s="103" t="s">
        <v>439</v>
      </c>
      <c r="Q92" s="103" t="s">
        <v>439</v>
      </c>
      <c r="R92" s="103" t="s">
        <v>439</v>
      </c>
      <c r="S92" s="103" t="s">
        <v>439</v>
      </c>
      <c r="T92" s="103" t="s">
        <v>439</v>
      </c>
      <c r="U92" s="103" t="s">
        <v>439</v>
      </c>
      <c r="V92" s="103" t="s">
        <v>439</v>
      </c>
      <c r="W92" s="103" t="s">
        <v>439</v>
      </c>
      <c r="X92" s="103" t="s">
        <v>439</v>
      </c>
      <c r="Y92" s="103" t="s">
        <v>439</v>
      </c>
      <c r="Z92" s="103" t="s">
        <v>439</v>
      </c>
      <c r="AA92" s="103" t="s">
        <v>439</v>
      </c>
      <c r="AB92" s="103" t="s">
        <v>439</v>
      </c>
      <c r="AC92" s="103" t="s">
        <v>439</v>
      </c>
      <c r="AD92" s="103" t="s">
        <v>439</v>
      </c>
      <c r="AE92" s="103" t="s">
        <v>439</v>
      </c>
      <c r="AF92" s="103" t="s">
        <v>439</v>
      </c>
      <c r="AG92" s="103" t="s">
        <v>439</v>
      </c>
      <c r="AH92" s="103" t="s">
        <v>439</v>
      </c>
      <c r="AI92" s="103" t="s">
        <v>439</v>
      </c>
      <c r="AJ92" s="103" t="s">
        <v>439</v>
      </c>
      <c r="AK92" s="103" t="s">
        <v>439</v>
      </c>
      <c r="AL92" s="103" t="s">
        <v>439</v>
      </c>
      <c r="AM92" s="103" t="s">
        <v>439</v>
      </c>
      <c r="AN92" s="103" t="s">
        <v>439</v>
      </c>
      <c r="AO92" s="103" t="s">
        <v>439</v>
      </c>
      <c r="AP92" s="103" t="s">
        <v>439</v>
      </c>
      <c r="AQ92" s="103" t="s">
        <v>439</v>
      </c>
      <c r="AR92" s="103" t="s">
        <v>439</v>
      </c>
      <c r="AS92" s="103" t="s">
        <v>439</v>
      </c>
      <c r="AT92" s="103" t="s">
        <v>439</v>
      </c>
      <c r="AU92" s="103" t="s">
        <v>439</v>
      </c>
      <c r="AV92" s="103" t="s">
        <v>439</v>
      </c>
      <c r="AW92" s="106"/>
      <c r="AX92" s="106"/>
      <c r="AY92" s="106"/>
      <c r="AZ92" s="106"/>
      <c r="BA92" s="106"/>
      <c r="BB92" s="106"/>
      <c r="BC92" s="106"/>
      <c r="BD92" s="106"/>
      <c r="BE92" s="106"/>
      <c r="BF92" s="106"/>
      <c r="BG92" s="106"/>
      <c r="BH92" s="106"/>
      <c r="BI92" s="106"/>
      <c r="BJ92" s="106"/>
      <c r="BK92" s="106"/>
      <c r="BL92" s="106"/>
      <c r="BM92" s="106"/>
      <c r="BN92" s="106"/>
      <c r="BO92" s="106"/>
      <c r="BP92" s="106"/>
      <c r="BQ92" s="106"/>
      <c r="BR92" s="106"/>
      <c r="BS92" s="106"/>
      <c r="BT92" s="106"/>
      <c r="BU92" s="106"/>
      <c r="BV92" s="106"/>
      <c r="BW92" s="106"/>
      <c r="BX92" s="106"/>
      <c r="BY92" s="106"/>
      <c r="BZ92" s="106"/>
      <c r="CA92" s="106"/>
      <c r="CB92" s="106"/>
      <c r="CC92" s="106"/>
      <c r="CD92" s="106"/>
      <c r="CE92" s="106"/>
      <c r="CF92" s="106"/>
      <c r="CG92" s="106"/>
      <c r="CH92" s="106"/>
      <c r="CI92" s="106"/>
      <c r="CJ92" s="106"/>
      <c r="CK92" s="98" t="s">
        <v>439</v>
      </c>
      <c r="CL92" s="99" t="s">
        <v>439</v>
      </c>
    </row>
    <row r="93" spans="1:90" ht="12" x14ac:dyDescent="0.2">
      <c r="A93" s="100" t="s">
        <v>419</v>
      </c>
      <c r="B93" s="161"/>
      <c r="C93" s="103">
        <v>4</v>
      </c>
      <c r="D93" s="103">
        <v>4</v>
      </c>
      <c r="E93" s="103">
        <v>5</v>
      </c>
      <c r="F93" s="103">
        <v>4</v>
      </c>
      <c r="G93" s="103">
        <v>5</v>
      </c>
      <c r="H93" s="103">
        <v>5</v>
      </c>
      <c r="I93" s="103">
        <v>5</v>
      </c>
      <c r="J93" s="103">
        <v>5</v>
      </c>
      <c r="K93" s="103">
        <v>2</v>
      </c>
      <c r="L93" s="103">
        <v>4</v>
      </c>
      <c r="M93" s="103">
        <v>5</v>
      </c>
      <c r="N93" s="103">
        <v>5</v>
      </c>
      <c r="O93" s="103">
        <v>3</v>
      </c>
      <c r="P93" s="103">
        <v>5</v>
      </c>
      <c r="Q93" s="103">
        <v>3</v>
      </c>
      <c r="R93" s="103">
        <v>5</v>
      </c>
      <c r="S93" s="103">
        <v>4</v>
      </c>
      <c r="T93" s="103">
        <v>5</v>
      </c>
      <c r="U93" s="103">
        <v>5</v>
      </c>
      <c r="V93" s="103">
        <v>5</v>
      </c>
      <c r="W93" s="103">
        <v>5</v>
      </c>
      <c r="X93" s="103">
        <v>5</v>
      </c>
      <c r="Y93" s="103">
        <v>4</v>
      </c>
      <c r="Z93" s="103">
        <v>4</v>
      </c>
      <c r="AA93" s="103">
        <v>5</v>
      </c>
      <c r="AB93" s="103">
        <v>5</v>
      </c>
      <c r="AC93" s="103">
        <v>4</v>
      </c>
      <c r="AD93" s="103">
        <v>3</v>
      </c>
      <c r="AE93" s="103">
        <v>4</v>
      </c>
      <c r="AF93" s="103">
        <v>5</v>
      </c>
      <c r="AG93" s="103">
        <v>5</v>
      </c>
      <c r="AH93" s="103">
        <v>5</v>
      </c>
      <c r="AI93" s="103">
        <v>2</v>
      </c>
      <c r="AJ93" s="103">
        <v>1</v>
      </c>
      <c r="AK93" s="103">
        <v>5</v>
      </c>
      <c r="AL93" s="103">
        <v>5</v>
      </c>
      <c r="AM93" s="103">
        <v>5</v>
      </c>
      <c r="AN93" s="103">
        <v>5</v>
      </c>
      <c r="AO93" s="103">
        <v>4</v>
      </c>
      <c r="AP93" s="103">
        <v>4</v>
      </c>
      <c r="AQ93" s="103">
        <v>4</v>
      </c>
      <c r="AR93" s="103">
        <v>4</v>
      </c>
      <c r="AS93" s="103">
        <v>4</v>
      </c>
      <c r="AT93" s="103">
        <v>5</v>
      </c>
      <c r="AU93" s="103">
        <v>4</v>
      </c>
      <c r="AV93" s="103">
        <v>5</v>
      </c>
      <c r="AW93" s="106"/>
      <c r="AX93" s="106"/>
      <c r="AY93" s="106"/>
      <c r="AZ93" s="106"/>
      <c r="BA93" s="106"/>
      <c r="BB93" s="106"/>
      <c r="BC93" s="106"/>
      <c r="BD93" s="106"/>
      <c r="BE93" s="106"/>
      <c r="BF93" s="106"/>
      <c r="BG93" s="106"/>
      <c r="BH93" s="106"/>
      <c r="BI93" s="106"/>
      <c r="BJ93" s="106"/>
      <c r="BK93" s="106"/>
      <c r="BL93" s="106"/>
      <c r="BM93" s="106"/>
      <c r="BN93" s="106"/>
      <c r="BO93" s="106"/>
      <c r="BP93" s="106"/>
      <c r="BQ93" s="106"/>
      <c r="BR93" s="106"/>
      <c r="BS93" s="106"/>
      <c r="BT93" s="106"/>
      <c r="BU93" s="106"/>
      <c r="BV93" s="106"/>
      <c r="BW93" s="106"/>
      <c r="BX93" s="106"/>
      <c r="BY93" s="106"/>
      <c r="BZ93" s="106"/>
      <c r="CA93" s="106"/>
      <c r="CB93" s="106"/>
      <c r="CC93" s="106"/>
      <c r="CD93" s="106"/>
      <c r="CE93" s="106"/>
      <c r="CF93" s="106"/>
      <c r="CG93" s="106"/>
      <c r="CH93" s="106"/>
      <c r="CI93" s="106"/>
      <c r="CJ93" s="106"/>
      <c r="CK93" s="98">
        <f>SUM(C93:CJ93)</f>
        <v>199</v>
      </c>
      <c r="CL93" s="99">
        <f>ROUNDUP(CK93/46,0)</f>
        <v>5</v>
      </c>
    </row>
    <row r="94" spans="1:90" ht="12" x14ac:dyDescent="0.2">
      <c r="A94" s="91" t="s">
        <v>461</v>
      </c>
      <c r="B94" s="160" t="s">
        <v>462</v>
      </c>
      <c r="C94" s="92">
        <v>48</v>
      </c>
      <c r="D94" s="92">
        <v>63</v>
      </c>
      <c r="E94" s="92">
        <v>131</v>
      </c>
      <c r="F94" s="92">
        <v>97</v>
      </c>
      <c r="G94" s="92">
        <v>97</v>
      </c>
      <c r="H94" s="92">
        <v>134</v>
      </c>
      <c r="I94" s="92">
        <v>137</v>
      </c>
      <c r="J94" s="92">
        <v>138</v>
      </c>
      <c r="K94" s="92">
        <v>165</v>
      </c>
      <c r="L94" s="92">
        <v>148</v>
      </c>
      <c r="M94" s="92">
        <v>131</v>
      </c>
      <c r="N94" s="92">
        <v>31</v>
      </c>
      <c r="O94" s="92">
        <v>108</v>
      </c>
      <c r="P94" s="92">
        <v>51</v>
      </c>
      <c r="Q94" s="92">
        <v>51</v>
      </c>
      <c r="R94" s="92">
        <v>54</v>
      </c>
      <c r="S94" s="92">
        <v>79</v>
      </c>
      <c r="T94" s="92">
        <v>53</v>
      </c>
      <c r="U94" s="92">
        <v>119</v>
      </c>
      <c r="V94" s="92">
        <v>63</v>
      </c>
      <c r="W94" s="92">
        <v>119</v>
      </c>
      <c r="X94" s="92">
        <v>87</v>
      </c>
      <c r="Y94" s="92">
        <v>87</v>
      </c>
      <c r="Z94" s="92">
        <v>56</v>
      </c>
      <c r="AA94" s="92">
        <v>56</v>
      </c>
      <c r="AB94" s="92">
        <v>55</v>
      </c>
      <c r="AC94" s="92">
        <v>109</v>
      </c>
      <c r="AD94" s="92">
        <v>52</v>
      </c>
      <c r="AE94" s="92">
        <v>64</v>
      </c>
      <c r="AF94" s="92">
        <v>143</v>
      </c>
      <c r="AG94" s="92">
        <v>52</v>
      </c>
      <c r="AH94" s="92">
        <v>64</v>
      </c>
      <c r="AI94" s="92">
        <v>88</v>
      </c>
      <c r="AJ94" s="92">
        <v>107</v>
      </c>
      <c r="AK94" s="92">
        <v>130</v>
      </c>
      <c r="AL94" s="92">
        <v>72</v>
      </c>
      <c r="AM94" s="92">
        <v>73</v>
      </c>
      <c r="AN94" s="92">
        <v>44</v>
      </c>
      <c r="AO94" s="92">
        <v>125</v>
      </c>
      <c r="AP94" s="92">
        <v>126</v>
      </c>
      <c r="AQ94" s="92">
        <v>47</v>
      </c>
      <c r="AR94" s="92">
        <v>47</v>
      </c>
      <c r="AS94" s="92">
        <v>177</v>
      </c>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5" t="s">
        <v>374</v>
      </c>
      <c r="CL94" s="96" t="s">
        <v>432</v>
      </c>
    </row>
    <row r="95" spans="1:90" ht="12" x14ac:dyDescent="0.2">
      <c r="A95" s="91" t="s">
        <v>433</v>
      </c>
      <c r="B95" s="160"/>
      <c r="C95" s="97">
        <v>4</v>
      </c>
      <c r="D95" s="97">
        <v>5</v>
      </c>
      <c r="E95" s="97">
        <v>4</v>
      </c>
      <c r="F95" s="97">
        <v>5</v>
      </c>
      <c r="G95" s="97">
        <v>5</v>
      </c>
      <c r="H95" s="97">
        <v>4</v>
      </c>
      <c r="I95" s="97">
        <v>5</v>
      </c>
      <c r="J95" s="97">
        <v>5</v>
      </c>
      <c r="K95" s="97">
        <v>3</v>
      </c>
      <c r="L95" s="97">
        <v>5</v>
      </c>
      <c r="M95" s="97">
        <v>4</v>
      </c>
      <c r="N95" s="97">
        <v>4</v>
      </c>
      <c r="O95" s="97">
        <v>5</v>
      </c>
      <c r="P95" s="97">
        <v>5</v>
      </c>
      <c r="Q95" s="97">
        <v>5</v>
      </c>
      <c r="R95" s="97">
        <v>5</v>
      </c>
      <c r="S95" s="97">
        <v>5</v>
      </c>
      <c r="T95" s="97">
        <v>4</v>
      </c>
      <c r="U95" s="97">
        <v>4</v>
      </c>
      <c r="V95" s="97">
        <v>5</v>
      </c>
      <c r="W95" s="97">
        <v>4</v>
      </c>
      <c r="X95" s="97">
        <v>5</v>
      </c>
      <c r="Y95" s="97">
        <v>5</v>
      </c>
      <c r="Z95" s="97">
        <v>4</v>
      </c>
      <c r="AA95" s="97">
        <v>4</v>
      </c>
      <c r="AB95" s="97">
        <v>2</v>
      </c>
      <c r="AC95" s="97">
        <v>5</v>
      </c>
      <c r="AD95" s="97">
        <v>4</v>
      </c>
      <c r="AE95" s="97">
        <v>5</v>
      </c>
      <c r="AF95" s="97">
        <v>5</v>
      </c>
      <c r="AG95" s="97">
        <v>4</v>
      </c>
      <c r="AH95" s="97">
        <v>5</v>
      </c>
      <c r="AI95" s="97">
        <v>5</v>
      </c>
      <c r="AJ95" s="97">
        <v>3</v>
      </c>
      <c r="AK95" s="97">
        <v>4</v>
      </c>
      <c r="AL95" s="97">
        <v>5</v>
      </c>
      <c r="AM95" s="97">
        <v>5</v>
      </c>
      <c r="AN95" s="97">
        <v>4</v>
      </c>
      <c r="AO95" s="97">
        <v>3</v>
      </c>
      <c r="AP95" s="97">
        <v>2</v>
      </c>
      <c r="AQ95" s="97">
        <v>4</v>
      </c>
      <c r="AR95" s="97">
        <v>4</v>
      </c>
      <c r="AS95" s="97">
        <v>3</v>
      </c>
      <c r="AT95" s="94"/>
      <c r="AU95" s="94"/>
      <c r="AV95" s="94"/>
      <c r="AW95" s="94"/>
      <c r="AX95" s="94"/>
      <c r="AY95" s="94"/>
      <c r="AZ95" s="94"/>
      <c r="BA95" s="94"/>
      <c r="BB95" s="94"/>
      <c r="BC95" s="94"/>
      <c r="BD95" s="94"/>
      <c r="BE95" s="94"/>
      <c r="BF95" s="94"/>
      <c r="BG95" s="94"/>
      <c r="BH95" s="94"/>
      <c r="BI95" s="94"/>
      <c r="BJ95" s="94"/>
      <c r="BK95" s="94"/>
      <c r="BL95" s="94"/>
      <c r="BM95" s="94"/>
      <c r="BN95" s="94"/>
      <c r="BO95" s="94"/>
      <c r="BP95" s="94"/>
      <c r="BQ95" s="94"/>
      <c r="BR95" s="94"/>
      <c r="BS95" s="94"/>
      <c r="BT95" s="94"/>
      <c r="BU95" s="94"/>
      <c r="BV95" s="94"/>
      <c r="BW95" s="94"/>
      <c r="BX95" s="94"/>
      <c r="BY95" s="94"/>
      <c r="BZ95" s="94"/>
      <c r="CA95" s="94"/>
      <c r="CB95" s="94"/>
      <c r="CC95" s="94"/>
      <c r="CD95" s="94"/>
      <c r="CE95" s="94"/>
      <c r="CF95" s="94"/>
      <c r="CG95" s="94"/>
      <c r="CH95" s="94"/>
      <c r="CI95" s="94"/>
      <c r="CJ95" s="94"/>
      <c r="CK95" s="98">
        <f>SUM(C95:CJ95)</f>
        <v>185</v>
      </c>
      <c r="CL95" s="99">
        <f>ROUNDUP(CK95/43,0)</f>
        <v>5</v>
      </c>
    </row>
    <row r="96" spans="1:90" ht="12" x14ac:dyDescent="0.2">
      <c r="A96" s="91" t="s">
        <v>434</v>
      </c>
      <c r="B96" s="160"/>
      <c r="C96" s="97">
        <v>3</v>
      </c>
      <c r="D96" s="97">
        <v>5</v>
      </c>
      <c r="E96" s="97">
        <v>5</v>
      </c>
      <c r="F96" s="97">
        <v>5</v>
      </c>
      <c r="G96" s="97">
        <v>5</v>
      </c>
      <c r="H96" s="97">
        <v>4</v>
      </c>
      <c r="I96" s="97">
        <v>5</v>
      </c>
      <c r="J96" s="97">
        <v>4</v>
      </c>
      <c r="K96" s="97">
        <v>3</v>
      </c>
      <c r="L96" s="97">
        <v>4</v>
      </c>
      <c r="M96" s="97">
        <v>4</v>
      </c>
      <c r="N96" s="97">
        <v>3</v>
      </c>
      <c r="O96" s="97">
        <v>4</v>
      </c>
      <c r="P96" s="97">
        <v>5</v>
      </c>
      <c r="Q96" s="97">
        <v>5</v>
      </c>
      <c r="R96" s="97">
        <v>5</v>
      </c>
      <c r="S96" s="97">
        <v>5</v>
      </c>
      <c r="T96" s="97">
        <v>4</v>
      </c>
      <c r="U96" s="97">
        <v>4</v>
      </c>
      <c r="V96" s="97">
        <v>5</v>
      </c>
      <c r="W96" s="97">
        <v>4</v>
      </c>
      <c r="X96" s="97">
        <v>4</v>
      </c>
      <c r="Y96" s="97">
        <v>4</v>
      </c>
      <c r="Z96" s="97">
        <v>3</v>
      </c>
      <c r="AA96" s="97">
        <v>4</v>
      </c>
      <c r="AB96" s="97">
        <v>4</v>
      </c>
      <c r="AC96" s="97">
        <v>5</v>
      </c>
      <c r="AD96" s="97">
        <v>4</v>
      </c>
      <c r="AE96" s="97">
        <v>4</v>
      </c>
      <c r="AF96" s="97">
        <v>5</v>
      </c>
      <c r="AG96" s="97">
        <v>4</v>
      </c>
      <c r="AH96" s="97">
        <v>4</v>
      </c>
      <c r="AI96" s="97">
        <v>5</v>
      </c>
      <c r="AJ96" s="97">
        <v>2</v>
      </c>
      <c r="AK96" s="97">
        <v>4</v>
      </c>
      <c r="AL96" s="97">
        <v>5</v>
      </c>
      <c r="AM96" s="97">
        <v>5</v>
      </c>
      <c r="AN96" s="97">
        <v>4</v>
      </c>
      <c r="AO96" s="97">
        <v>3</v>
      </c>
      <c r="AP96" s="97">
        <v>2</v>
      </c>
      <c r="AQ96" s="97">
        <v>3</v>
      </c>
      <c r="AR96" s="97">
        <v>3</v>
      </c>
      <c r="AS96" s="97">
        <v>2</v>
      </c>
      <c r="AT96" s="94"/>
      <c r="AU96" s="94"/>
      <c r="AV96" s="94"/>
      <c r="AW96" s="94"/>
      <c r="AX96" s="94"/>
      <c r="AY96" s="94"/>
      <c r="AZ96" s="94"/>
      <c r="BA96" s="94"/>
      <c r="BB96" s="94"/>
      <c r="BC96" s="94"/>
      <c r="BD96" s="94"/>
      <c r="BE96" s="94"/>
      <c r="BF96" s="94"/>
      <c r="BG96" s="94"/>
      <c r="BH96" s="94"/>
      <c r="BI96" s="94"/>
      <c r="BJ96" s="94"/>
      <c r="BK96" s="94"/>
      <c r="BL96" s="94"/>
      <c r="BM96" s="94"/>
      <c r="BN96" s="94"/>
      <c r="BO96" s="94"/>
      <c r="BP96" s="94"/>
      <c r="BQ96" s="94"/>
      <c r="BR96" s="94"/>
      <c r="BS96" s="94"/>
      <c r="BT96" s="94"/>
      <c r="BU96" s="94"/>
      <c r="BV96" s="94"/>
      <c r="BW96" s="94"/>
      <c r="BX96" s="94"/>
      <c r="BY96" s="94"/>
      <c r="BZ96" s="94"/>
      <c r="CA96" s="94"/>
      <c r="CB96" s="94"/>
      <c r="CC96" s="94"/>
      <c r="CD96" s="94"/>
      <c r="CE96" s="94"/>
      <c r="CF96" s="94"/>
      <c r="CG96" s="94"/>
      <c r="CH96" s="94"/>
      <c r="CI96" s="94"/>
      <c r="CJ96" s="94"/>
      <c r="CK96" s="98">
        <f>SUM(C96:CJ96)</f>
        <v>174</v>
      </c>
      <c r="CL96" s="99">
        <f t="shared" ref="CL96:CL99" si="10">ROUNDUP(CK96/43,0)</f>
        <v>5</v>
      </c>
    </row>
    <row r="97" spans="1:90" ht="12" x14ac:dyDescent="0.2">
      <c r="A97" s="91" t="s">
        <v>435</v>
      </c>
      <c r="B97" s="160"/>
      <c r="C97" s="97">
        <v>3</v>
      </c>
      <c r="D97" s="97">
        <v>5</v>
      </c>
      <c r="E97" s="97">
        <v>4</v>
      </c>
      <c r="F97" s="97">
        <v>5</v>
      </c>
      <c r="G97" s="97">
        <v>5</v>
      </c>
      <c r="H97" s="97">
        <v>5</v>
      </c>
      <c r="I97" s="97">
        <v>5</v>
      </c>
      <c r="J97" s="97">
        <v>4</v>
      </c>
      <c r="K97" s="97">
        <v>4</v>
      </c>
      <c r="L97" s="97">
        <v>3</v>
      </c>
      <c r="M97" s="97">
        <v>5</v>
      </c>
      <c r="N97" s="97">
        <v>4</v>
      </c>
      <c r="O97" s="97">
        <v>5</v>
      </c>
      <c r="P97" s="97">
        <v>4</v>
      </c>
      <c r="Q97" s="97">
        <v>4</v>
      </c>
      <c r="R97" s="97">
        <v>5</v>
      </c>
      <c r="S97" s="97">
        <v>5</v>
      </c>
      <c r="T97" s="97">
        <v>4</v>
      </c>
      <c r="U97" s="97">
        <v>4</v>
      </c>
      <c r="V97" s="97">
        <v>5</v>
      </c>
      <c r="W97" s="97">
        <v>4</v>
      </c>
      <c r="X97" s="97">
        <v>5</v>
      </c>
      <c r="Y97" s="97">
        <v>5</v>
      </c>
      <c r="Z97" s="97">
        <v>4</v>
      </c>
      <c r="AA97" s="97">
        <v>3</v>
      </c>
      <c r="AB97" s="97">
        <v>3</v>
      </c>
      <c r="AC97" s="97">
        <v>5</v>
      </c>
      <c r="AD97" s="97">
        <v>4</v>
      </c>
      <c r="AE97" s="97">
        <v>4</v>
      </c>
      <c r="AF97" s="97">
        <v>5</v>
      </c>
      <c r="AG97" s="97">
        <v>4</v>
      </c>
      <c r="AH97" s="97">
        <v>4</v>
      </c>
      <c r="AI97" s="97">
        <v>5</v>
      </c>
      <c r="AJ97" s="97">
        <v>1</v>
      </c>
      <c r="AK97" s="97">
        <v>4</v>
      </c>
      <c r="AL97" s="97">
        <v>5</v>
      </c>
      <c r="AM97" s="97">
        <v>5</v>
      </c>
      <c r="AN97" s="97">
        <v>2</v>
      </c>
      <c r="AO97" s="97">
        <v>3</v>
      </c>
      <c r="AP97" s="97">
        <v>1</v>
      </c>
      <c r="AQ97" s="97">
        <v>3</v>
      </c>
      <c r="AR97" s="97">
        <v>3</v>
      </c>
      <c r="AS97" s="97">
        <v>3</v>
      </c>
      <c r="AT97" s="94"/>
      <c r="AU97" s="94"/>
      <c r="AV97" s="94"/>
      <c r="AW97" s="94"/>
      <c r="AX97" s="94"/>
      <c r="AY97" s="94"/>
      <c r="AZ97" s="94"/>
      <c r="BA97" s="94"/>
      <c r="BB97" s="94"/>
      <c r="BC97" s="94"/>
      <c r="BD97" s="94"/>
      <c r="BE97" s="94"/>
      <c r="BF97" s="94"/>
      <c r="BG97" s="94"/>
      <c r="BH97" s="94"/>
      <c r="BI97" s="94"/>
      <c r="BJ97" s="94"/>
      <c r="BK97" s="94"/>
      <c r="BL97" s="94"/>
      <c r="BM97" s="94"/>
      <c r="BN97" s="94"/>
      <c r="BO97" s="94"/>
      <c r="BP97" s="94"/>
      <c r="BQ97" s="94"/>
      <c r="BR97" s="94"/>
      <c r="BS97" s="94"/>
      <c r="BT97" s="94"/>
      <c r="BU97" s="94"/>
      <c r="BV97" s="94"/>
      <c r="BW97" s="94"/>
      <c r="BX97" s="94"/>
      <c r="BY97" s="94"/>
      <c r="BZ97" s="94"/>
      <c r="CA97" s="94"/>
      <c r="CB97" s="94"/>
      <c r="CC97" s="94"/>
      <c r="CD97" s="94"/>
      <c r="CE97" s="94"/>
      <c r="CF97" s="94"/>
      <c r="CG97" s="94"/>
      <c r="CH97" s="94"/>
      <c r="CI97" s="94"/>
      <c r="CJ97" s="94"/>
      <c r="CK97" s="98">
        <f>SUM(C97:CJ97)</f>
        <v>173</v>
      </c>
      <c r="CL97" s="99">
        <f t="shared" si="10"/>
        <v>5</v>
      </c>
    </row>
    <row r="98" spans="1:90" ht="12" x14ac:dyDescent="0.2">
      <c r="A98" s="91" t="s">
        <v>436</v>
      </c>
      <c r="B98" s="160"/>
      <c r="C98" s="97">
        <v>4</v>
      </c>
      <c r="D98" s="97">
        <v>5</v>
      </c>
      <c r="E98" s="97">
        <v>4</v>
      </c>
      <c r="F98" s="97">
        <v>5</v>
      </c>
      <c r="G98" s="97">
        <v>5</v>
      </c>
      <c r="H98" s="97">
        <v>5</v>
      </c>
      <c r="I98" s="97">
        <v>4</v>
      </c>
      <c r="J98" s="97">
        <v>4</v>
      </c>
      <c r="K98" s="97">
        <v>2</v>
      </c>
      <c r="L98" s="97">
        <v>4</v>
      </c>
      <c r="M98" s="97">
        <v>4</v>
      </c>
      <c r="N98" s="97">
        <v>4</v>
      </c>
      <c r="O98" s="97">
        <v>4</v>
      </c>
      <c r="P98" s="97">
        <v>5</v>
      </c>
      <c r="Q98" s="97">
        <v>5</v>
      </c>
      <c r="R98" s="97">
        <v>5</v>
      </c>
      <c r="S98" s="97">
        <v>5</v>
      </c>
      <c r="T98" s="97">
        <v>5</v>
      </c>
      <c r="U98" s="97">
        <v>4</v>
      </c>
      <c r="V98" s="97">
        <v>5</v>
      </c>
      <c r="W98" s="97">
        <v>4</v>
      </c>
      <c r="X98" s="97">
        <v>4</v>
      </c>
      <c r="Y98" s="97">
        <v>4</v>
      </c>
      <c r="Z98" s="97">
        <v>3</v>
      </c>
      <c r="AA98" s="97">
        <v>4</v>
      </c>
      <c r="AB98" s="97">
        <v>3</v>
      </c>
      <c r="AC98" s="97">
        <v>5</v>
      </c>
      <c r="AD98" s="97">
        <v>4</v>
      </c>
      <c r="AE98" s="97">
        <v>4</v>
      </c>
      <c r="AF98" s="97">
        <v>5</v>
      </c>
      <c r="AG98" s="97">
        <v>4</v>
      </c>
      <c r="AH98" s="97">
        <v>5</v>
      </c>
      <c r="AI98" s="97">
        <v>5</v>
      </c>
      <c r="AJ98" s="97">
        <v>2</v>
      </c>
      <c r="AK98" s="97">
        <v>4</v>
      </c>
      <c r="AL98" s="97">
        <v>5</v>
      </c>
      <c r="AM98" s="97">
        <v>5</v>
      </c>
      <c r="AN98" s="97">
        <v>3</v>
      </c>
      <c r="AO98" s="97">
        <v>3</v>
      </c>
      <c r="AP98" s="97">
        <v>2</v>
      </c>
      <c r="AQ98" s="97">
        <v>2</v>
      </c>
      <c r="AR98" s="97">
        <v>3</v>
      </c>
      <c r="AS98" s="97">
        <v>4</v>
      </c>
      <c r="AT98" s="94"/>
      <c r="AU98" s="94"/>
      <c r="AV98" s="94"/>
      <c r="AW98" s="94"/>
      <c r="AX98" s="94"/>
      <c r="AY98" s="94"/>
      <c r="AZ98" s="94"/>
      <c r="BA98" s="94"/>
      <c r="BB98" s="94"/>
      <c r="BC98" s="94"/>
      <c r="BD98" s="94"/>
      <c r="BE98" s="94"/>
      <c r="BF98" s="94"/>
      <c r="BG98" s="94"/>
      <c r="BH98" s="94"/>
      <c r="BI98" s="94"/>
      <c r="BJ98" s="94"/>
      <c r="BK98" s="94"/>
      <c r="BL98" s="94"/>
      <c r="BM98" s="94"/>
      <c r="BN98" s="94"/>
      <c r="BO98" s="94"/>
      <c r="BP98" s="94"/>
      <c r="BQ98" s="94"/>
      <c r="BR98" s="94"/>
      <c r="BS98" s="94"/>
      <c r="BT98" s="94"/>
      <c r="BU98" s="94"/>
      <c r="BV98" s="94"/>
      <c r="BW98" s="94"/>
      <c r="BX98" s="94"/>
      <c r="BY98" s="94"/>
      <c r="BZ98" s="94"/>
      <c r="CA98" s="94"/>
      <c r="CB98" s="94"/>
      <c r="CC98" s="94"/>
      <c r="CD98" s="94"/>
      <c r="CE98" s="94"/>
      <c r="CF98" s="94"/>
      <c r="CG98" s="94"/>
      <c r="CH98" s="94"/>
      <c r="CI98" s="94"/>
      <c r="CJ98" s="94"/>
      <c r="CK98" s="98">
        <f>SUM(C98:CJ98)</f>
        <v>175</v>
      </c>
      <c r="CL98" s="99">
        <f t="shared" si="10"/>
        <v>5</v>
      </c>
    </row>
    <row r="99" spans="1:90" ht="12" x14ac:dyDescent="0.2">
      <c r="A99" s="91" t="s">
        <v>437</v>
      </c>
      <c r="B99" s="160"/>
      <c r="C99" s="97">
        <v>3</v>
      </c>
      <c r="D99" s="97">
        <v>5</v>
      </c>
      <c r="E99" s="97">
        <v>4</v>
      </c>
      <c r="F99" s="97">
        <v>5</v>
      </c>
      <c r="G99" s="97">
        <v>5</v>
      </c>
      <c r="H99" s="97">
        <v>4</v>
      </c>
      <c r="I99" s="97">
        <v>4</v>
      </c>
      <c r="J99" s="97">
        <v>5</v>
      </c>
      <c r="K99" s="97">
        <v>4</v>
      </c>
      <c r="L99" s="97">
        <v>4</v>
      </c>
      <c r="M99" s="97">
        <v>3</v>
      </c>
      <c r="N99" s="97">
        <v>3</v>
      </c>
      <c r="O99" s="97">
        <v>5</v>
      </c>
      <c r="P99" s="97">
        <v>4</v>
      </c>
      <c r="Q99" s="97">
        <v>4</v>
      </c>
      <c r="R99" s="97">
        <v>5</v>
      </c>
      <c r="S99" s="97">
        <v>5</v>
      </c>
      <c r="T99" s="97">
        <v>5</v>
      </c>
      <c r="U99" s="97">
        <v>5</v>
      </c>
      <c r="V99" s="97">
        <v>5</v>
      </c>
      <c r="W99" s="97">
        <v>5</v>
      </c>
      <c r="X99" s="97">
        <v>4</v>
      </c>
      <c r="Y99" s="97">
        <v>4</v>
      </c>
      <c r="Z99" s="97">
        <v>5</v>
      </c>
      <c r="AA99" s="97">
        <v>5</v>
      </c>
      <c r="AB99" s="97">
        <v>4</v>
      </c>
      <c r="AC99" s="97">
        <v>5</v>
      </c>
      <c r="AD99" s="97">
        <v>4</v>
      </c>
      <c r="AE99" s="97">
        <v>4</v>
      </c>
      <c r="AF99" s="97">
        <v>5</v>
      </c>
      <c r="AG99" s="97">
        <v>4</v>
      </c>
      <c r="AH99" s="97">
        <v>4</v>
      </c>
      <c r="AI99" s="97">
        <v>5</v>
      </c>
      <c r="AJ99" s="97">
        <v>3</v>
      </c>
      <c r="AK99" s="97">
        <v>4</v>
      </c>
      <c r="AL99" s="97">
        <v>5</v>
      </c>
      <c r="AM99" s="97">
        <v>5</v>
      </c>
      <c r="AN99" s="97">
        <v>4</v>
      </c>
      <c r="AO99" s="97">
        <v>3</v>
      </c>
      <c r="AP99" s="97">
        <v>3</v>
      </c>
      <c r="AQ99" s="97">
        <v>5</v>
      </c>
      <c r="AR99" s="97">
        <v>4</v>
      </c>
      <c r="AS99" s="97">
        <v>3</v>
      </c>
      <c r="AT99" s="94"/>
      <c r="AU99" s="94"/>
      <c r="AV99" s="94"/>
      <c r="AW99" s="94"/>
      <c r="AX99" s="94"/>
      <c r="AY99" s="94"/>
      <c r="AZ99" s="94"/>
      <c r="BA99" s="94"/>
      <c r="BB99" s="94"/>
      <c r="BC99" s="94"/>
      <c r="BD99" s="94"/>
      <c r="BE99" s="94"/>
      <c r="BF99" s="94"/>
      <c r="BG99" s="94"/>
      <c r="BH99" s="94"/>
      <c r="BI99" s="94"/>
      <c r="BJ99" s="94"/>
      <c r="BK99" s="94"/>
      <c r="BL99" s="94"/>
      <c r="BM99" s="94"/>
      <c r="BN99" s="94"/>
      <c r="BO99" s="94"/>
      <c r="BP99" s="94"/>
      <c r="BQ99" s="94"/>
      <c r="BR99" s="94"/>
      <c r="BS99" s="94"/>
      <c r="BT99" s="94"/>
      <c r="BU99" s="94"/>
      <c r="BV99" s="94"/>
      <c r="BW99" s="94"/>
      <c r="BX99" s="94"/>
      <c r="BY99" s="94"/>
      <c r="BZ99" s="94"/>
      <c r="CA99" s="94"/>
      <c r="CB99" s="94"/>
      <c r="CC99" s="94"/>
      <c r="CD99" s="94"/>
      <c r="CE99" s="94"/>
      <c r="CF99" s="94"/>
      <c r="CG99" s="94"/>
      <c r="CH99" s="94"/>
      <c r="CI99" s="94"/>
      <c r="CJ99" s="94"/>
      <c r="CK99" s="98">
        <f>SUM(C99:CJ99)</f>
        <v>184</v>
      </c>
      <c r="CL99" s="99">
        <f t="shared" si="10"/>
        <v>5</v>
      </c>
    </row>
    <row r="100" spans="1:90" ht="18.75" x14ac:dyDescent="0.2">
      <c r="A100" s="91" t="s">
        <v>438</v>
      </c>
      <c r="B100" s="160"/>
      <c r="C100" s="97" t="s">
        <v>439</v>
      </c>
      <c r="D100" s="97" t="s">
        <v>439</v>
      </c>
      <c r="E100" s="97" t="s">
        <v>441</v>
      </c>
      <c r="F100" s="97" t="s">
        <v>439</v>
      </c>
      <c r="G100" s="97" t="s">
        <v>439</v>
      </c>
      <c r="H100" s="97" t="s">
        <v>439</v>
      </c>
      <c r="I100" s="97" t="s">
        <v>439</v>
      </c>
      <c r="J100" s="97" t="s">
        <v>439</v>
      </c>
      <c r="K100" s="97" t="s">
        <v>441</v>
      </c>
      <c r="L100" s="97" t="s">
        <v>439</v>
      </c>
      <c r="M100" s="97" t="s">
        <v>441</v>
      </c>
      <c r="N100" s="97" t="s">
        <v>439</v>
      </c>
      <c r="O100" s="97" t="s">
        <v>439</v>
      </c>
      <c r="P100" s="97" t="s">
        <v>439</v>
      </c>
      <c r="Q100" s="97" t="s">
        <v>439</v>
      </c>
      <c r="R100" s="97" t="s">
        <v>439</v>
      </c>
      <c r="S100" s="97" t="s">
        <v>439</v>
      </c>
      <c r="T100" s="97" t="s">
        <v>439</v>
      </c>
      <c r="U100" s="97" t="s">
        <v>439</v>
      </c>
      <c r="V100" s="97" t="s">
        <v>439</v>
      </c>
      <c r="W100" s="97" t="s">
        <v>439</v>
      </c>
      <c r="X100" s="97" t="s">
        <v>439</v>
      </c>
      <c r="Y100" s="97" t="s">
        <v>439</v>
      </c>
      <c r="Z100" s="97" t="s">
        <v>439</v>
      </c>
      <c r="AA100" s="97" t="s">
        <v>439</v>
      </c>
      <c r="AB100" s="97" t="s">
        <v>439</v>
      </c>
      <c r="AC100" s="97" t="s">
        <v>439</v>
      </c>
      <c r="AD100" s="97" t="s">
        <v>441</v>
      </c>
      <c r="AE100" s="97" t="s">
        <v>439</v>
      </c>
      <c r="AF100" s="97" t="s">
        <v>439</v>
      </c>
      <c r="AG100" s="97" t="s">
        <v>441</v>
      </c>
      <c r="AH100" s="97" t="s">
        <v>439</v>
      </c>
      <c r="AI100" s="97" t="s">
        <v>439</v>
      </c>
      <c r="AJ100" s="97" t="s">
        <v>441</v>
      </c>
      <c r="AK100" s="97" t="s">
        <v>439</v>
      </c>
      <c r="AL100" s="97" t="s">
        <v>439</v>
      </c>
      <c r="AM100" s="97" t="s">
        <v>439</v>
      </c>
      <c r="AN100" s="97" t="s">
        <v>439</v>
      </c>
      <c r="AO100" s="97" t="s">
        <v>439</v>
      </c>
      <c r="AP100" s="97" t="s">
        <v>439</v>
      </c>
      <c r="AQ100" s="97" t="s">
        <v>441</v>
      </c>
      <c r="AR100" s="97" t="s">
        <v>441</v>
      </c>
      <c r="AS100" s="97" t="s">
        <v>439</v>
      </c>
      <c r="AT100" s="94"/>
      <c r="AU100" s="94"/>
      <c r="AV100" s="94"/>
      <c r="AW100" s="94"/>
      <c r="AX100" s="94"/>
      <c r="AY100" s="94"/>
      <c r="AZ100" s="94"/>
      <c r="BA100" s="94"/>
      <c r="BB100" s="94"/>
      <c r="BC100" s="94"/>
      <c r="BD100" s="94"/>
      <c r="BE100" s="94"/>
      <c r="BF100" s="94"/>
      <c r="BG100" s="94"/>
      <c r="BH100" s="94"/>
      <c r="BI100" s="94"/>
      <c r="BJ100" s="94"/>
      <c r="BK100" s="94"/>
      <c r="BL100" s="94"/>
      <c r="BM100" s="94"/>
      <c r="BN100" s="94"/>
      <c r="BO100" s="94"/>
      <c r="BP100" s="94"/>
      <c r="BQ100" s="94"/>
      <c r="BR100" s="94"/>
      <c r="BS100" s="94"/>
      <c r="BT100" s="94"/>
      <c r="BU100" s="94"/>
      <c r="BV100" s="94"/>
      <c r="BW100" s="94"/>
      <c r="BX100" s="94"/>
      <c r="BY100" s="94"/>
      <c r="BZ100" s="94"/>
      <c r="CA100" s="94"/>
      <c r="CB100" s="94"/>
      <c r="CC100" s="94"/>
      <c r="CD100" s="94"/>
      <c r="CE100" s="94"/>
      <c r="CF100" s="94"/>
      <c r="CG100" s="94"/>
      <c r="CH100" s="94"/>
      <c r="CI100" s="94"/>
      <c r="CJ100" s="94"/>
      <c r="CK100" s="98" t="s">
        <v>439</v>
      </c>
      <c r="CL100" s="99" t="s">
        <v>439</v>
      </c>
    </row>
    <row r="101" spans="1:90" ht="18.75" x14ac:dyDescent="0.2">
      <c r="A101" s="91" t="s">
        <v>440</v>
      </c>
      <c r="B101" s="160"/>
      <c r="C101" s="97" t="s">
        <v>439</v>
      </c>
      <c r="D101" s="97" t="s">
        <v>439</v>
      </c>
      <c r="E101" s="97" t="s">
        <v>439</v>
      </c>
      <c r="F101" s="97" t="s">
        <v>439</v>
      </c>
      <c r="G101" s="97" t="s">
        <v>439</v>
      </c>
      <c r="H101" s="97" t="s">
        <v>439</v>
      </c>
      <c r="I101" s="97" t="s">
        <v>439</v>
      </c>
      <c r="J101" s="97" t="s">
        <v>439</v>
      </c>
      <c r="K101" s="97" t="s">
        <v>441</v>
      </c>
      <c r="L101" s="97" t="s">
        <v>439</v>
      </c>
      <c r="M101" s="97" t="s">
        <v>441</v>
      </c>
      <c r="N101" s="97" t="s">
        <v>441</v>
      </c>
      <c r="O101" s="97" t="s">
        <v>439</v>
      </c>
      <c r="P101" s="97" t="s">
        <v>439</v>
      </c>
      <c r="Q101" s="97" t="s">
        <v>439</v>
      </c>
      <c r="R101" s="97" t="s">
        <v>439</v>
      </c>
      <c r="S101" s="97" t="s">
        <v>439</v>
      </c>
      <c r="T101" s="97" t="s">
        <v>439</v>
      </c>
      <c r="U101" s="97" t="s">
        <v>439</v>
      </c>
      <c r="V101" s="97" t="s">
        <v>439</v>
      </c>
      <c r="W101" s="97" t="s">
        <v>439</v>
      </c>
      <c r="X101" s="97" t="s">
        <v>439</v>
      </c>
      <c r="Y101" s="97" t="s">
        <v>439</v>
      </c>
      <c r="Z101" s="97" t="s">
        <v>439</v>
      </c>
      <c r="AA101" s="97" t="s">
        <v>439</v>
      </c>
      <c r="AB101" s="97" t="s">
        <v>439</v>
      </c>
      <c r="AC101" s="97" t="s">
        <v>439</v>
      </c>
      <c r="AD101" s="97" t="s">
        <v>439</v>
      </c>
      <c r="AE101" s="97" t="s">
        <v>439</v>
      </c>
      <c r="AF101" s="97" t="s">
        <v>439</v>
      </c>
      <c r="AG101" s="97" t="s">
        <v>439</v>
      </c>
      <c r="AH101" s="97" t="s">
        <v>439</v>
      </c>
      <c r="AI101" s="97" t="s">
        <v>439</v>
      </c>
      <c r="AJ101" s="97" t="s">
        <v>441</v>
      </c>
      <c r="AK101" s="97" t="s">
        <v>439</v>
      </c>
      <c r="AL101" s="97" t="s">
        <v>439</v>
      </c>
      <c r="AM101" s="97" t="s">
        <v>439</v>
      </c>
      <c r="AN101" s="97" t="s">
        <v>441</v>
      </c>
      <c r="AO101" s="97" t="s">
        <v>441</v>
      </c>
      <c r="AP101" s="97" t="s">
        <v>441</v>
      </c>
      <c r="AQ101" s="97" t="s">
        <v>439</v>
      </c>
      <c r="AR101" s="97" t="s">
        <v>439</v>
      </c>
      <c r="AS101" s="97" t="s">
        <v>439</v>
      </c>
      <c r="AT101" s="94"/>
      <c r="AU101" s="94"/>
      <c r="AV101" s="94"/>
      <c r="AW101" s="94"/>
      <c r="AX101" s="94"/>
      <c r="AY101" s="94"/>
      <c r="AZ101" s="94"/>
      <c r="BA101" s="94"/>
      <c r="BB101" s="94"/>
      <c r="BC101" s="94"/>
      <c r="BD101" s="94"/>
      <c r="BE101" s="94"/>
      <c r="BF101" s="94"/>
      <c r="BG101" s="94"/>
      <c r="BH101" s="94"/>
      <c r="BI101" s="94"/>
      <c r="BJ101" s="94"/>
      <c r="BK101" s="94"/>
      <c r="BL101" s="94"/>
      <c r="BM101" s="94"/>
      <c r="BN101" s="94"/>
      <c r="BO101" s="94"/>
      <c r="BP101" s="94"/>
      <c r="BQ101" s="94"/>
      <c r="BR101" s="94"/>
      <c r="BS101" s="94"/>
      <c r="BT101" s="94"/>
      <c r="BU101" s="94"/>
      <c r="BV101" s="94"/>
      <c r="BW101" s="94"/>
      <c r="BX101" s="94"/>
      <c r="BY101" s="94"/>
      <c r="BZ101" s="94"/>
      <c r="CA101" s="94"/>
      <c r="CB101" s="94"/>
      <c r="CC101" s="94"/>
      <c r="CD101" s="94"/>
      <c r="CE101" s="94"/>
      <c r="CF101" s="94"/>
      <c r="CG101" s="94"/>
      <c r="CH101" s="94"/>
      <c r="CI101" s="94"/>
      <c r="CJ101" s="94"/>
      <c r="CK101" s="98" t="s">
        <v>439</v>
      </c>
      <c r="CL101" s="99" t="s">
        <v>439</v>
      </c>
    </row>
    <row r="102" spans="1:90" ht="12" x14ac:dyDescent="0.2">
      <c r="A102" s="91" t="s">
        <v>419</v>
      </c>
      <c r="B102" s="160"/>
      <c r="C102" s="97">
        <v>4</v>
      </c>
      <c r="D102" s="97">
        <v>5</v>
      </c>
      <c r="E102" s="97">
        <v>4</v>
      </c>
      <c r="F102" s="97">
        <v>5</v>
      </c>
      <c r="G102" s="97">
        <v>5</v>
      </c>
      <c r="H102" s="97">
        <v>4</v>
      </c>
      <c r="I102" s="97">
        <v>5</v>
      </c>
      <c r="J102" s="97">
        <v>5</v>
      </c>
      <c r="K102" s="97">
        <v>3</v>
      </c>
      <c r="L102" s="97">
        <v>5</v>
      </c>
      <c r="M102" s="97">
        <v>4</v>
      </c>
      <c r="N102" s="97">
        <v>4</v>
      </c>
      <c r="O102" s="97">
        <v>4</v>
      </c>
      <c r="P102" s="97">
        <v>4</v>
      </c>
      <c r="Q102" s="97">
        <v>5</v>
      </c>
      <c r="R102" s="97">
        <v>5</v>
      </c>
      <c r="S102" s="97">
        <v>4</v>
      </c>
      <c r="T102" s="97">
        <v>4</v>
      </c>
      <c r="U102" s="97">
        <v>4</v>
      </c>
      <c r="V102" s="97">
        <v>5</v>
      </c>
      <c r="W102" s="97">
        <v>4</v>
      </c>
      <c r="X102" s="97">
        <v>4</v>
      </c>
      <c r="Y102" s="97">
        <v>4</v>
      </c>
      <c r="Z102" s="97">
        <v>3</v>
      </c>
      <c r="AA102" s="97">
        <v>4</v>
      </c>
      <c r="AB102" s="97">
        <v>4</v>
      </c>
      <c r="AC102" s="97">
        <v>4</v>
      </c>
      <c r="AD102" s="97">
        <v>4</v>
      </c>
      <c r="AE102" s="97">
        <v>4</v>
      </c>
      <c r="AF102" s="97">
        <v>5</v>
      </c>
      <c r="AG102" s="97">
        <v>3</v>
      </c>
      <c r="AH102" s="97">
        <v>4</v>
      </c>
      <c r="AI102" s="97">
        <v>5</v>
      </c>
      <c r="AJ102" s="97">
        <v>2</v>
      </c>
      <c r="AK102" s="97">
        <v>4</v>
      </c>
      <c r="AL102" s="97">
        <v>5</v>
      </c>
      <c r="AM102" s="97">
        <v>5</v>
      </c>
      <c r="AN102" s="97">
        <v>3</v>
      </c>
      <c r="AO102" s="97">
        <v>3</v>
      </c>
      <c r="AP102" s="97">
        <v>3</v>
      </c>
      <c r="AQ102" s="97">
        <v>4</v>
      </c>
      <c r="AR102" s="97">
        <v>3</v>
      </c>
      <c r="AS102" s="97">
        <v>3</v>
      </c>
      <c r="AT102" s="94"/>
      <c r="AU102" s="94"/>
      <c r="AV102" s="94"/>
      <c r="AW102" s="94"/>
      <c r="AX102" s="94"/>
      <c r="AY102" s="94"/>
      <c r="AZ102" s="94"/>
      <c r="BA102" s="94"/>
      <c r="BB102" s="94"/>
      <c r="BC102" s="94"/>
      <c r="BD102" s="94"/>
      <c r="BE102" s="94"/>
      <c r="BF102" s="94"/>
      <c r="BG102" s="94"/>
      <c r="BH102" s="94"/>
      <c r="BI102" s="94"/>
      <c r="BJ102" s="94"/>
      <c r="BK102" s="94"/>
      <c r="BL102" s="94"/>
      <c r="BM102" s="94"/>
      <c r="BN102" s="94"/>
      <c r="BO102" s="94"/>
      <c r="BP102" s="94"/>
      <c r="BQ102" s="94"/>
      <c r="BR102" s="94"/>
      <c r="BS102" s="94"/>
      <c r="BT102" s="94"/>
      <c r="BU102" s="94"/>
      <c r="BV102" s="94"/>
      <c r="BW102" s="94"/>
      <c r="BX102" s="94"/>
      <c r="BY102" s="94"/>
      <c r="BZ102" s="94"/>
      <c r="CA102" s="94"/>
      <c r="CB102" s="94"/>
      <c r="CC102" s="94"/>
      <c r="CD102" s="94"/>
      <c r="CE102" s="94"/>
      <c r="CF102" s="94"/>
      <c r="CG102" s="94"/>
      <c r="CH102" s="94"/>
      <c r="CI102" s="94"/>
      <c r="CJ102" s="94"/>
      <c r="CK102" s="98">
        <f>SUM(C102:CJ102)</f>
        <v>175</v>
      </c>
      <c r="CL102" s="99">
        <f>ROUNDUP(CK102/43,0)</f>
        <v>5</v>
      </c>
    </row>
    <row r="103" spans="1:90" ht="12" x14ac:dyDescent="0.2">
      <c r="A103" s="100" t="s">
        <v>463</v>
      </c>
      <c r="B103" s="161" t="s">
        <v>464</v>
      </c>
      <c r="C103" s="101">
        <v>43</v>
      </c>
      <c r="D103" s="101">
        <v>43</v>
      </c>
      <c r="E103" s="101">
        <v>43</v>
      </c>
      <c r="F103" s="101">
        <v>42</v>
      </c>
      <c r="G103" s="101">
        <v>75</v>
      </c>
      <c r="H103" s="101">
        <v>110</v>
      </c>
      <c r="I103" s="101">
        <v>111</v>
      </c>
      <c r="J103" s="101">
        <v>42</v>
      </c>
      <c r="K103" s="101">
        <v>71</v>
      </c>
      <c r="L103" s="101">
        <v>100</v>
      </c>
      <c r="M103" s="101">
        <v>71</v>
      </c>
      <c r="N103" s="101">
        <v>42</v>
      </c>
      <c r="O103" s="101">
        <v>71</v>
      </c>
      <c r="P103" s="101">
        <v>100</v>
      </c>
      <c r="Q103" s="101">
        <v>75</v>
      </c>
      <c r="R103" s="101">
        <v>110</v>
      </c>
      <c r="S103" s="105">
        <v>111</v>
      </c>
      <c r="T103" s="105">
        <v>71</v>
      </c>
      <c r="U103" s="105">
        <v>65</v>
      </c>
      <c r="V103" s="105">
        <v>74</v>
      </c>
      <c r="W103" s="101">
        <v>74</v>
      </c>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95" t="s">
        <v>374</v>
      </c>
      <c r="CL103" s="96" t="s">
        <v>432</v>
      </c>
    </row>
    <row r="104" spans="1:90" ht="12" x14ac:dyDescent="0.2">
      <c r="A104" s="100" t="s">
        <v>433</v>
      </c>
      <c r="B104" s="161"/>
      <c r="C104" s="103">
        <v>5</v>
      </c>
      <c r="D104" s="103">
        <v>5</v>
      </c>
      <c r="E104" s="103">
        <v>5</v>
      </c>
      <c r="F104" s="103">
        <v>5</v>
      </c>
      <c r="G104" s="103">
        <v>5</v>
      </c>
      <c r="H104" s="103">
        <v>4</v>
      </c>
      <c r="I104" s="103">
        <v>3</v>
      </c>
      <c r="J104" s="103">
        <v>5</v>
      </c>
      <c r="K104" s="103">
        <v>5</v>
      </c>
      <c r="L104" s="103">
        <v>5</v>
      </c>
      <c r="M104" s="103">
        <v>5</v>
      </c>
      <c r="N104" s="103">
        <v>5</v>
      </c>
      <c r="O104" s="103">
        <v>5</v>
      </c>
      <c r="P104" s="103">
        <v>5</v>
      </c>
      <c r="Q104" s="103">
        <v>5</v>
      </c>
      <c r="R104" s="103">
        <v>4</v>
      </c>
      <c r="S104" s="103">
        <v>5</v>
      </c>
      <c r="T104" s="103">
        <v>5</v>
      </c>
      <c r="U104" s="103">
        <v>5</v>
      </c>
      <c r="V104" s="103">
        <v>5</v>
      </c>
      <c r="W104" s="103">
        <v>5</v>
      </c>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98">
        <f>SUM(C104:CJ104)</f>
        <v>101</v>
      </c>
      <c r="CL104" s="99">
        <f>ROUNDUP(CK104/21,0)</f>
        <v>5</v>
      </c>
    </row>
    <row r="105" spans="1:90" ht="12" x14ac:dyDescent="0.2">
      <c r="A105" s="100" t="s">
        <v>434</v>
      </c>
      <c r="B105" s="161"/>
      <c r="C105" s="103">
        <v>5</v>
      </c>
      <c r="D105" s="103">
        <v>5</v>
      </c>
      <c r="E105" s="103">
        <v>5</v>
      </c>
      <c r="F105" s="103">
        <v>5</v>
      </c>
      <c r="G105" s="103">
        <v>4</v>
      </c>
      <c r="H105" s="103">
        <v>4</v>
      </c>
      <c r="I105" s="103">
        <v>3</v>
      </c>
      <c r="J105" s="103">
        <v>5</v>
      </c>
      <c r="K105" s="103">
        <v>4</v>
      </c>
      <c r="L105" s="103">
        <v>5</v>
      </c>
      <c r="M105" s="103">
        <v>5</v>
      </c>
      <c r="N105" s="103">
        <v>5</v>
      </c>
      <c r="O105" s="103">
        <v>5</v>
      </c>
      <c r="P105" s="103">
        <v>5</v>
      </c>
      <c r="Q105" s="103">
        <v>5</v>
      </c>
      <c r="R105" s="103">
        <v>4</v>
      </c>
      <c r="S105" s="103">
        <v>5</v>
      </c>
      <c r="T105" s="103">
        <v>5</v>
      </c>
      <c r="U105" s="103">
        <v>4</v>
      </c>
      <c r="V105" s="103">
        <v>5</v>
      </c>
      <c r="W105" s="103">
        <v>5</v>
      </c>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98">
        <f>SUM(C105:CJ105)</f>
        <v>98</v>
      </c>
      <c r="CL105" s="99">
        <f t="shared" ref="CL105:CL108" si="11">ROUNDUP(CK105/21,0)</f>
        <v>5</v>
      </c>
    </row>
    <row r="106" spans="1:90" ht="12" x14ac:dyDescent="0.2">
      <c r="A106" s="100" t="s">
        <v>435</v>
      </c>
      <c r="B106" s="161"/>
      <c r="C106" s="103">
        <v>5</v>
      </c>
      <c r="D106" s="103">
        <v>5</v>
      </c>
      <c r="E106" s="103">
        <v>5</v>
      </c>
      <c r="F106" s="103">
        <v>3</v>
      </c>
      <c r="G106" s="103">
        <v>5</v>
      </c>
      <c r="H106" s="103">
        <v>4</v>
      </c>
      <c r="I106" s="103">
        <v>4</v>
      </c>
      <c r="J106" s="103">
        <v>4</v>
      </c>
      <c r="K106" s="103">
        <v>4</v>
      </c>
      <c r="L106" s="103">
        <v>5</v>
      </c>
      <c r="M106" s="103">
        <v>4</v>
      </c>
      <c r="N106" s="103">
        <v>5</v>
      </c>
      <c r="O106" s="103">
        <v>4</v>
      </c>
      <c r="P106" s="103">
        <v>4</v>
      </c>
      <c r="Q106" s="103">
        <v>5</v>
      </c>
      <c r="R106" s="103">
        <v>4</v>
      </c>
      <c r="S106" s="103">
        <v>4</v>
      </c>
      <c r="T106" s="103">
        <v>5</v>
      </c>
      <c r="U106" s="103">
        <v>5</v>
      </c>
      <c r="V106" s="103">
        <v>5</v>
      </c>
      <c r="W106" s="103">
        <v>5</v>
      </c>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98">
        <f>SUM(C106:CJ106)</f>
        <v>94</v>
      </c>
      <c r="CL106" s="99">
        <f t="shared" si="11"/>
        <v>5</v>
      </c>
    </row>
    <row r="107" spans="1:90" ht="12" x14ac:dyDescent="0.2">
      <c r="A107" s="100" t="s">
        <v>436</v>
      </c>
      <c r="B107" s="161"/>
      <c r="C107" s="103">
        <v>5</v>
      </c>
      <c r="D107" s="103">
        <v>5</v>
      </c>
      <c r="E107" s="103">
        <v>5</v>
      </c>
      <c r="F107" s="103">
        <v>5</v>
      </c>
      <c r="G107" s="103">
        <v>5</v>
      </c>
      <c r="H107" s="103">
        <v>4</v>
      </c>
      <c r="I107" s="103">
        <v>3</v>
      </c>
      <c r="J107" s="103">
        <v>5</v>
      </c>
      <c r="K107" s="103">
        <v>4</v>
      </c>
      <c r="L107" s="103">
        <v>4</v>
      </c>
      <c r="M107" s="103">
        <v>5</v>
      </c>
      <c r="N107" s="103">
        <v>5</v>
      </c>
      <c r="O107" s="103">
        <v>4</v>
      </c>
      <c r="P107" s="103">
        <v>5</v>
      </c>
      <c r="Q107" s="103">
        <v>5</v>
      </c>
      <c r="R107" s="103">
        <v>4</v>
      </c>
      <c r="S107" s="103">
        <v>5</v>
      </c>
      <c r="T107" s="103">
        <v>5</v>
      </c>
      <c r="U107" s="103">
        <v>4</v>
      </c>
      <c r="V107" s="103">
        <v>5</v>
      </c>
      <c r="W107" s="103">
        <v>5</v>
      </c>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98">
        <f>SUM(C107:CJ107)</f>
        <v>97</v>
      </c>
      <c r="CL107" s="99">
        <f t="shared" si="11"/>
        <v>5</v>
      </c>
    </row>
    <row r="108" spans="1:90" ht="12" x14ac:dyDescent="0.2">
      <c r="A108" s="100" t="s">
        <v>437</v>
      </c>
      <c r="B108" s="161"/>
      <c r="C108" s="103">
        <v>5</v>
      </c>
      <c r="D108" s="103">
        <v>5</v>
      </c>
      <c r="E108" s="103">
        <v>5</v>
      </c>
      <c r="F108" s="103">
        <v>5</v>
      </c>
      <c r="G108" s="103">
        <v>5</v>
      </c>
      <c r="H108" s="103">
        <v>4</v>
      </c>
      <c r="I108" s="103">
        <v>5</v>
      </c>
      <c r="J108" s="103">
        <v>4</v>
      </c>
      <c r="K108" s="103">
        <v>5</v>
      </c>
      <c r="L108" s="103">
        <v>5</v>
      </c>
      <c r="M108" s="103">
        <v>4</v>
      </c>
      <c r="N108" s="103">
        <v>5</v>
      </c>
      <c r="O108" s="103">
        <v>5</v>
      </c>
      <c r="P108" s="103">
        <v>4</v>
      </c>
      <c r="Q108" s="103">
        <v>5</v>
      </c>
      <c r="R108" s="103">
        <v>4</v>
      </c>
      <c r="S108" s="103">
        <v>3</v>
      </c>
      <c r="T108" s="103">
        <v>5</v>
      </c>
      <c r="U108" s="103">
        <v>5</v>
      </c>
      <c r="V108" s="103">
        <v>5</v>
      </c>
      <c r="W108" s="103">
        <v>5</v>
      </c>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98">
        <f>SUM(C108:CJ108)</f>
        <v>98</v>
      </c>
      <c r="CL108" s="99">
        <f t="shared" si="11"/>
        <v>5</v>
      </c>
    </row>
    <row r="109" spans="1:90" ht="18.75" x14ac:dyDescent="0.2">
      <c r="A109" s="100" t="s">
        <v>438</v>
      </c>
      <c r="B109" s="161"/>
      <c r="C109" s="103" t="s">
        <v>439</v>
      </c>
      <c r="D109" s="103" t="s">
        <v>439</v>
      </c>
      <c r="E109" s="103" t="s">
        <v>439</v>
      </c>
      <c r="F109" s="103" t="s">
        <v>439</v>
      </c>
      <c r="G109" s="103" t="s">
        <v>439</v>
      </c>
      <c r="H109" s="103" t="s">
        <v>439</v>
      </c>
      <c r="I109" s="103" t="s">
        <v>439</v>
      </c>
      <c r="J109" s="103" t="s">
        <v>439</v>
      </c>
      <c r="K109" s="103" t="s">
        <v>439</v>
      </c>
      <c r="L109" s="103" t="s">
        <v>439</v>
      </c>
      <c r="M109" s="103" t="s">
        <v>439</v>
      </c>
      <c r="N109" s="103" t="s">
        <v>439</v>
      </c>
      <c r="O109" s="103" t="s">
        <v>439</v>
      </c>
      <c r="P109" s="103" t="s">
        <v>439</v>
      </c>
      <c r="Q109" s="103" t="s">
        <v>439</v>
      </c>
      <c r="R109" s="103" t="s">
        <v>439</v>
      </c>
      <c r="S109" s="103" t="s">
        <v>439</v>
      </c>
      <c r="T109" s="103" t="s">
        <v>439</v>
      </c>
      <c r="U109" s="103" t="s">
        <v>439</v>
      </c>
      <c r="V109" s="103" t="s">
        <v>439</v>
      </c>
      <c r="W109" s="103" t="s">
        <v>439</v>
      </c>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98" t="s">
        <v>439</v>
      </c>
      <c r="CL109" s="99" t="s">
        <v>439</v>
      </c>
    </row>
    <row r="110" spans="1:90" ht="18.75" x14ac:dyDescent="0.2">
      <c r="A110" s="100" t="s">
        <v>440</v>
      </c>
      <c r="B110" s="161"/>
      <c r="C110" s="103" t="s">
        <v>439</v>
      </c>
      <c r="D110" s="103" t="s">
        <v>439</v>
      </c>
      <c r="E110" s="103" t="s">
        <v>439</v>
      </c>
      <c r="F110" s="103" t="s">
        <v>439</v>
      </c>
      <c r="G110" s="103" t="s">
        <v>439</v>
      </c>
      <c r="H110" s="103" t="s">
        <v>439</v>
      </c>
      <c r="I110" s="103" t="s">
        <v>439</v>
      </c>
      <c r="J110" s="103" t="s">
        <v>439</v>
      </c>
      <c r="K110" s="103" t="s">
        <v>439</v>
      </c>
      <c r="L110" s="103" t="s">
        <v>439</v>
      </c>
      <c r="M110" s="103" t="s">
        <v>439</v>
      </c>
      <c r="N110" s="103" t="s">
        <v>439</v>
      </c>
      <c r="O110" s="103" t="s">
        <v>439</v>
      </c>
      <c r="P110" s="103" t="s">
        <v>439</v>
      </c>
      <c r="Q110" s="103" t="s">
        <v>439</v>
      </c>
      <c r="R110" s="103" t="s">
        <v>439</v>
      </c>
      <c r="S110" s="103" t="s">
        <v>439</v>
      </c>
      <c r="T110" s="103" t="s">
        <v>439</v>
      </c>
      <c r="U110" s="103" t="s">
        <v>441</v>
      </c>
      <c r="V110" s="103" t="s">
        <v>439</v>
      </c>
      <c r="W110" s="103" t="s">
        <v>439</v>
      </c>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98" t="s">
        <v>439</v>
      </c>
      <c r="CL110" s="99" t="s">
        <v>439</v>
      </c>
    </row>
    <row r="111" spans="1:90" ht="12" x14ac:dyDescent="0.2">
      <c r="A111" s="100" t="s">
        <v>419</v>
      </c>
      <c r="B111" s="161"/>
      <c r="C111" s="110">
        <v>5</v>
      </c>
      <c r="D111" s="110">
        <v>5</v>
      </c>
      <c r="E111" s="110">
        <v>5</v>
      </c>
      <c r="F111" s="110">
        <v>5</v>
      </c>
      <c r="G111" s="110">
        <v>5</v>
      </c>
      <c r="H111" s="110">
        <v>4</v>
      </c>
      <c r="I111" s="110">
        <v>4</v>
      </c>
      <c r="J111" s="110">
        <v>5</v>
      </c>
      <c r="K111" s="110">
        <v>5</v>
      </c>
      <c r="L111" s="110">
        <v>5</v>
      </c>
      <c r="M111" s="110">
        <v>5</v>
      </c>
      <c r="N111" s="110">
        <v>5</v>
      </c>
      <c r="O111" s="110">
        <v>4</v>
      </c>
      <c r="P111" s="110">
        <v>5</v>
      </c>
      <c r="Q111" s="110">
        <v>5</v>
      </c>
      <c r="R111" s="110">
        <v>4</v>
      </c>
      <c r="S111" s="110">
        <v>4</v>
      </c>
      <c r="T111" s="110">
        <v>5</v>
      </c>
      <c r="U111" s="110">
        <v>5</v>
      </c>
      <c r="V111" s="110">
        <v>5</v>
      </c>
      <c r="W111" s="110">
        <v>5</v>
      </c>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98">
        <f>SUM(C111:CJ111)</f>
        <v>100</v>
      </c>
      <c r="CL111" s="99">
        <f>ROUNDUP(CK111/21,0)</f>
        <v>5</v>
      </c>
    </row>
    <row r="112" spans="1:90" ht="12" x14ac:dyDescent="0.2">
      <c r="A112" s="91" t="s">
        <v>465</v>
      </c>
      <c r="B112" s="160" t="s">
        <v>466</v>
      </c>
      <c r="C112" s="92">
        <v>74</v>
      </c>
      <c r="D112" s="92">
        <v>72</v>
      </c>
      <c r="E112" s="92">
        <v>73</v>
      </c>
      <c r="F112" s="92">
        <v>143</v>
      </c>
      <c r="G112" s="92">
        <v>87</v>
      </c>
      <c r="H112" s="92">
        <v>107</v>
      </c>
      <c r="I112" s="92">
        <v>79</v>
      </c>
      <c r="J112" s="92">
        <v>56</v>
      </c>
      <c r="K112" s="92">
        <v>71</v>
      </c>
      <c r="L112" s="92">
        <v>100</v>
      </c>
      <c r="M112" s="92">
        <v>125</v>
      </c>
      <c r="N112" s="92">
        <v>126</v>
      </c>
      <c r="O112" s="92">
        <v>75</v>
      </c>
      <c r="P112" s="92">
        <v>110</v>
      </c>
      <c r="Q112" s="92">
        <v>42</v>
      </c>
      <c r="R112" s="92">
        <v>75</v>
      </c>
      <c r="S112" s="92">
        <v>100</v>
      </c>
      <c r="T112" s="92">
        <v>110</v>
      </c>
      <c r="U112" s="92">
        <v>75</v>
      </c>
      <c r="V112" s="92">
        <v>110</v>
      </c>
      <c r="W112" s="92">
        <v>42</v>
      </c>
      <c r="X112" s="92">
        <v>71</v>
      </c>
      <c r="Y112" s="92">
        <v>100</v>
      </c>
      <c r="Z112" s="92">
        <v>48</v>
      </c>
      <c r="AA112" s="92">
        <v>54</v>
      </c>
      <c r="AB112" s="92">
        <v>48</v>
      </c>
      <c r="AC112" s="92">
        <v>43</v>
      </c>
      <c r="AD112" s="92">
        <v>53</v>
      </c>
      <c r="AE112" s="92">
        <v>43</v>
      </c>
      <c r="AF112" s="92">
        <v>43</v>
      </c>
      <c r="AG112" s="92">
        <v>74</v>
      </c>
      <c r="AH112" s="92">
        <v>67</v>
      </c>
      <c r="AI112" s="92">
        <v>55</v>
      </c>
      <c r="AJ112" s="92">
        <v>64</v>
      </c>
      <c r="AK112" s="92">
        <v>130</v>
      </c>
      <c r="AL112" s="92">
        <v>129</v>
      </c>
      <c r="AM112" s="92">
        <v>109</v>
      </c>
      <c r="AN112" s="92">
        <v>119</v>
      </c>
      <c r="AO112" s="92">
        <v>65</v>
      </c>
      <c r="AP112" s="92">
        <v>63</v>
      </c>
      <c r="AQ112" s="92">
        <v>177</v>
      </c>
      <c r="AR112" s="92">
        <v>74</v>
      </c>
      <c r="AS112" s="92">
        <v>60</v>
      </c>
      <c r="AT112" s="92">
        <v>44</v>
      </c>
      <c r="AU112" s="92">
        <v>52</v>
      </c>
      <c r="AV112" s="92">
        <v>88</v>
      </c>
      <c r="AW112" s="92">
        <v>51</v>
      </c>
      <c r="AX112" s="92">
        <v>47</v>
      </c>
      <c r="AY112" s="92">
        <v>111</v>
      </c>
      <c r="AZ112" s="92">
        <v>111</v>
      </c>
      <c r="BA112" s="92">
        <v>111</v>
      </c>
      <c r="BB112" s="93"/>
      <c r="BC112" s="93"/>
      <c r="BD112" s="93"/>
      <c r="BE112" s="93"/>
      <c r="BF112" s="93"/>
      <c r="BG112" s="93"/>
      <c r="BH112" s="93"/>
      <c r="BI112" s="93"/>
      <c r="BJ112" s="93"/>
      <c r="BK112" s="93"/>
      <c r="BL112" s="93"/>
      <c r="BM112" s="93"/>
      <c r="BN112" s="93"/>
      <c r="BO112" s="93"/>
      <c r="BP112" s="93"/>
      <c r="BQ112" s="93"/>
      <c r="BR112" s="93"/>
      <c r="BS112" s="93"/>
      <c r="BT112" s="93"/>
      <c r="BU112" s="93"/>
      <c r="BV112" s="93"/>
      <c r="BW112" s="93"/>
      <c r="BX112" s="93"/>
      <c r="BY112" s="93"/>
      <c r="BZ112" s="93"/>
      <c r="CA112" s="93"/>
      <c r="CB112" s="93"/>
      <c r="CC112" s="93"/>
      <c r="CD112" s="93"/>
      <c r="CE112" s="93"/>
      <c r="CF112" s="93"/>
      <c r="CG112" s="93"/>
      <c r="CH112" s="93"/>
      <c r="CI112" s="93"/>
      <c r="CJ112" s="93"/>
      <c r="CK112" s="95" t="s">
        <v>374</v>
      </c>
      <c r="CL112" s="96" t="s">
        <v>432</v>
      </c>
    </row>
    <row r="113" spans="1:90" ht="12" x14ac:dyDescent="0.2">
      <c r="A113" s="91" t="s">
        <v>433</v>
      </c>
      <c r="B113" s="160"/>
      <c r="C113" s="97">
        <v>5</v>
      </c>
      <c r="D113" s="97">
        <v>5</v>
      </c>
      <c r="E113" s="97">
        <v>5</v>
      </c>
      <c r="F113" s="97">
        <v>5</v>
      </c>
      <c r="G113" s="97">
        <v>5</v>
      </c>
      <c r="H113" s="97">
        <v>1</v>
      </c>
      <c r="I113" s="97">
        <v>5</v>
      </c>
      <c r="J113" s="97">
        <v>5</v>
      </c>
      <c r="K113" s="97">
        <v>5</v>
      </c>
      <c r="L113" s="97">
        <v>5</v>
      </c>
      <c r="M113" s="97">
        <v>3</v>
      </c>
      <c r="N113" s="97">
        <v>3</v>
      </c>
      <c r="O113" s="97">
        <v>5</v>
      </c>
      <c r="P113" s="97">
        <v>4</v>
      </c>
      <c r="Q113" s="97">
        <v>5</v>
      </c>
      <c r="R113" s="97">
        <v>5</v>
      </c>
      <c r="S113" s="97">
        <v>4</v>
      </c>
      <c r="T113" s="97">
        <v>4</v>
      </c>
      <c r="U113" s="97">
        <v>5</v>
      </c>
      <c r="V113" s="97">
        <v>4</v>
      </c>
      <c r="W113" s="97">
        <v>5</v>
      </c>
      <c r="X113" s="97">
        <v>5</v>
      </c>
      <c r="Y113" s="97">
        <v>5</v>
      </c>
      <c r="Z113" s="97">
        <v>5</v>
      </c>
      <c r="AA113" s="97">
        <v>5</v>
      </c>
      <c r="AB113" s="97">
        <v>4</v>
      </c>
      <c r="AC113" s="97">
        <v>5</v>
      </c>
      <c r="AD113" s="97">
        <v>5</v>
      </c>
      <c r="AE113" s="97">
        <v>5</v>
      </c>
      <c r="AF113" s="97">
        <v>5</v>
      </c>
      <c r="AG113" s="97">
        <v>5</v>
      </c>
      <c r="AH113" s="97">
        <v>5</v>
      </c>
      <c r="AI113" s="97">
        <v>3</v>
      </c>
      <c r="AJ113" s="97">
        <v>5</v>
      </c>
      <c r="AK113" s="97">
        <v>5</v>
      </c>
      <c r="AL113" s="97">
        <v>5</v>
      </c>
      <c r="AM113" s="97">
        <v>5</v>
      </c>
      <c r="AN113" s="97">
        <v>4</v>
      </c>
      <c r="AO113" s="97">
        <v>5</v>
      </c>
      <c r="AP113" s="97">
        <v>5</v>
      </c>
      <c r="AQ113" s="97">
        <v>3</v>
      </c>
      <c r="AR113" s="97">
        <v>5</v>
      </c>
      <c r="AS113" s="97">
        <v>5</v>
      </c>
      <c r="AT113" s="97">
        <v>1</v>
      </c>
      <c r="AU113" s="97">
        <v>4</v>
      </c>
      <c r="AV113" s="97">
        <v>5</v>
      </c>
      <c r="AW113" s="97">
        <v>5</v>
      </c>
      <c r="AX113" s="97">
        <v>5</v>
      </c>
      <c r="AY113" s="97">
        <v>4</v>
      </c>
      <c r="AZ113" s="97">
        <v>4</v>
      </c>
      <c r="BA113" s="97">
        <v>4</v>
      </c>
      <c r="BB113" s="93"/>
      <c r="BC113" s="93"/>
      <c r="BD113" s="93"/>
      <c r="BE113" s="93"/>
      <c r="BF113" s="93"/>
      <c r="BG113" s="93"/>
      <c r="BH113" s="93"/>
      <c r="BI113" s="93"/>
      <c r="BJ113" s="93"/>
      <c r="BK113" s="93"/>
      <c r="BL113" s="93"/>
      <c r="BM113" s="93"/>
      <c r="BN113" s="93"/>
      <c r="BO113" s="93"/>
      <c r="BP113" s="93"/>
      <c r="BQ113" s="93"/>
      <c r="BR113" s="93"/>
      <c r="BS113" s="93"/>
      <c r="BT113" s="93"/>
      <c r="BU113" s="93"/>
      <c r="BV113" s="93"/>
      <c r="BW113" s="93"/>
      <c r="BX113" s="93"/>
      <c r="BY113" s="93"/>
      <c r="BZ113" s="93"/>
      <c r="CA113" s="93"/>
      <c r="CB113" s="93"/>
      <c r="CC113" s="93"/>
      <c r="CD113" s="93"/>
      <c r="CE113" s="93"/>
      <c r="CF113" s="93"/>
      <c r="CG113" s="93"/>
      <c r="CH113" s="93"/>
      <c r="CI113" s="93"/>
      <c r="CJ113" s="93"/>
      <c r="CK113" s="98">
        <f>SUM(C113:CJ113)</f>
        <v>229</v>
      </c>
      <c r="CL113" s="99">
        <f>ROUNDUP(CK113/51,0)</f>
        <v>5</v>
      </c>
    </row>
    <row r="114" spans="1:90" ht="12" x14ac:dyDescent="0.2">
      <c r="A114" s="91" t="s">
        <v>434</v>
      </c>
      <c r="B114" s="160"/>
      <c r="C114" s="97">
        <v>5</v>
      </c>
      <c r="D114" s="97">
        <v>5</v>
      </c>
      <c r="E114" s="97">
        <v>5</v>
      </c>
      <c r="F114" s="97">
        <v>5</v>
      </c>
      <c r="G114" s="97">
        <v>5</v>
      </c>
      <c r="H114" s="97">
        <v>1</v>
      </c>
      <c r="I114" s="97">
        <v>4</v>
      </c>
      <c r="J114" s="97">
        <v>4</v>
      </c>
      <c r="K114" s="97">
        <v>5</v>
      </c>
      <c r="L114" s="97">
        <v>5</v>
      </c>
      <c r="M114" s="97">
        <v>3</v>
      </c>
      <c r="N114" s="97">
        <v>3</v>
      </c>
      <c r="O114" s="97">
        <v>5</v>
      </c>
      <c r="P114" s="97">
        <v>4</v>
      </c>
      <c r="Q114" s="97">
        <v>5</v>
      </c>
      <c r="R114" s="97">
        <v>5</v>
      </c>
      <c r="S114" s="97">
        <v>5</v>
      </c>
      <c r="T114" s="97">
        <v>4</v>
      </c>
      <c r="U114" s="97">
        <v>5</v>
      </c>
      <c r="V114" s="97">
        <v>4</v>
      </c>
      <c r="W114" s="97">
        <v>5</v>
      </c>
      <c r="X114" s="97">
        <v>5</v>
      </c>
      <c r="Y114" s="97">
        <v>5</v>
      </c>
      <c r="Z114" s="97">
        <v>4</v>
      </c>
      <c r="AA114" s="97">
        <v>5</v>
      </c>
      <c r="AB114" s="97">
        <v>3</v>
      </c>
      <c r="AC114" s="97">
        <v>5</v>
      </c>
      <c r="AD114" s="97">
        <v>5</v>
      </c>
      <c r="AE114" s="97">
        <v>5</v>
      </c>
      <c r="AF114" s="97">
        <v>5</v>
      </c>
      <c r="AG114" s="97">
        <v>5</v>
      </c>
      <c r="AH114" s="97">
        <v>4</v>
      </c>
      <c r="AI114" s="97">
        <v>4</v>
      </c>
      <c r="AJ114" s="97">
        <v>5</v>
      </c>
      <c r="AK114" s="97">
        <v>4</v>
      </c>
      <c r="AL114" s="97">
        <v>5</v>
      </c>
      <c r="AM114" s="97">
        <v>5</v>
      </c>
      <c r="AN114" s="97">
        <v>4</v>
      </c>
      <c r="AO114" s="97">
        <v>5</v>
      </c>
      <c r="AP114" s="97">
        <v>5</v>
      </c>
      <c r="AQ114" s="97">
        <v>3</v>
      </c>
      <c r="AR114" s="97">
        <v>5</v>
      </c>
      <c r="AS114" s="97">
        <v>2</v>
      </c>
      <c r="AT114" s="97">
        <v>1</v>
      </c>
      <c r="AU114" s="97">
        <v>4</v>
      </c>
      <c r="AV114" s="97">
        <v>5</v>
      </c>
      <c r="AW114" s="97">
        <v>5</v>
      </c>
      <c r="AX114" s="97">
        <v>5</v>
      </c>
      <c r="AY114" s="97">
        <v>4</v>
      </c>
      <c r="AZ114" s="97">
        <v>5</v>
      </c>
      <c r="BA114" s="97">
        <v>3</v>
      </c>
      <c r="BB114" s="93"/>
      <c r="BC114" s="93"/>
      <c r="BD114" s="93"/>
      <c r="BE114" s="93"/>
      <c r="BF114" s="93"/>
      <c r="BG114" s="93"/>
      <c r="BH114" s="93"/>
      <c r="BI114" s="93"/>
      <c r="BJ114" s="93"/>
      <c r="BK114" s="93"/>
      <c r="BL114" s="93"/>
      <c r="BM114" s="93"/>
      <c r="BN114" s="93"/>
      <c r="BO114" s="93"/>
      <c r="BP114" s="93"/>
      <c r="BQ114" s="93"/>
      <c r="BR114" s="93"/>
      <c r="BS114" s="93"/>
      <c r="BT114" s="93"/>
      <c r="BU114" s="93"/>
      <c r="BV114" s="93"/>
      <c r="BW114" s="93"/>
      <c r="BX114" s="93"/>
      <c r="BY114" s="93"/>
      <c r="BZ114" s="93"/>
      <c r="CA114" s="93"/>
      <c r="CB114" s="93"/>
      <c r="CC114" s="93"/>
      <c r="CD114" s="93"/>
      <c r="CE114" s="93"/>
      <c r="CF114" s="93"/>
      <c r="CG114" s="93"/>
      <c r="CH114" s="93"/>
      <c r="CI114" s="93"/>
      <c r="CJ114" s="93"/>
      <c r="CK114" s="98">
        <f>SUM(C114:CJ114)</f>
        <v>222</v>
      </c>
      <c r="CL114" s="99">
        <f t="shared" ref="CL114:CL117" si="12">ROUNDUP(CK114/51,0)</f>
        <v>5</v>
      </c>
    </row>
    <row r="115" spans="1:90" ht="12" x14ac:dyDescent="0.2">
      <c r="A115" s="91" t="s">
        <v>435</v>
      </c>
      <c r="B115" s="160"/>
      <c r="C115" s="97">
        <v>5</v>
      </c>
      <c r="D115" s="97">
        <v>4</v>
      </c>
      <c r="E115" s="97">
        <v>5</v>
      </c>
      <c r="F115" s="97">
        <v>5</v>
      </c>
      <c r="G115" s="97">
        <v>4</v>
      </c>
      <c r="H115" s="97">
        <v>3</v>
      </c>
      <c r="I115" s="97">
        <v>5</v>
      </c>
      <c r="J115" s="97">
        <v>4</v>
      </c>
      <c r="K115" s="97">
        <v>4</v>
      </c>
      <c r="L115" s="97">
        <v>4</v>
      </c>
      <c r="M115" s="97">
        <v>2</v>
      </c>
      <c r="N115" s="97">
        <v>2</v>
      </c>
      <c r="O115" s="97">
        <v>5</v>
      </c>
      <c r="P115" s="97">
        <v>4</v>
      </c>
      <c r="Q115" s="97">
        <v>5</v>
      </c>
      <c r="R115" s="97">
        <v>5</v>
      </c>
      <c r="S115" s="97">
        <v>4</v>
      </c>
      <c r="T115" s="97">
        <v>4</v>
      </c>
      <c r="U115" s="97">
        <v>5</v>
      </c>
      <c r="V115" s="97">
        <v>4</v>
      </c>
      <c r="W115" s="97">
        <v>5</v>
      </c>
      <c r="X115" s="97">
        <v>5</v>
      </c>
      <c r="Y115" s="97">
        <v>4</v>
      </c>
      <c r="Z115" s="97">
        <v>4</v>
      </c>
      <c r="AA115" s="97">
        <v>5</v>
      </c>
      <c r="AB115" s="97">
        <v>3</v>
      </c>
      <c r="AC115" s="97">
        <v>5</v>
      </c>
      <c r="AD115" s="97">
        <v>5</v>
      </c>
      <c r="AE115" s="97">
        <v>5</v>
      </c>
      <c r="AF115" s="97">
        <v>5</v>
      </c>
      <c r="AG115" s="97">
        <v>4</v>
      </c>
      <c r="AH115" s="97">
        <v>5</v>
      </c>
      <c r="AI115" s="97">
        <v>3</v>
      </c>
      <c r="AJ115" s="97">
        <v>5</v>
      </c>
      <c r="AK115" s="97">
        <v>4</v>
      </c>
      <c r="AL115" s="97">
        <v>5</v>
      </c>
      <c r="AM115" s="97">
        <v>5</v>
      </c>
      <c r="AN115" s="97">
        <v>4</v>
      </c>
      <c r="AO115" s="97">
        <v>4</v>
      </c>
      <c r="AP115" s="97">
        <v>5</v>
      </c>
      <c r="AQ115" s="97">
        <v>2</v>
      </c>
      <c r="AR115" s="97">
        <v>5</v>
      </c>
      <c r="AS115" s="97">
        <v>3</v>
      </c>
      <c r="AT115" s="97">
        <v>1</v>
      </c>
      <c r="AU115" s="97">
        <v>4</v>
      </c>
      <c r="AV115" s="97">
        <v>5</v>
      </c>
      <c r="AW115" s="97">
        <v>5</v>
      </c>
      <c r="AX115" s="97">
        <v>5</v>
      </c>
      <c r="AY115" s="97">
        <v>4</v>
      </c>
      <c r="AZ115" s="97">
        <v>5</v>
      </c>
      <c r="BA115" s="97">
        <v>5</v>
      </c>
      <c r="BB115" s="93"/>
      <c r="BC115" s="93"/>
      <c r="BD115" s="93"/>
      <c r="BE115" s="93"/>
      <c r="BF115" s="93"/>
      <c r="BG115" s="93"/>
      <c r="BH115" s="93"/>
      <c r="BI115" s="93"/>
      <c r="BJ115" s="93"/>
      <c r="BK115" s="93"/>
      <c r="BL115" s="93"/>
      <c r="BM115" s="93"/>
      <c r="BN115" s="93"/>
      <c r="BO115" s="93"/>
      <c r="BP115" s="93"/>
      <c r="BQ115" s="93"/>
      <c r="BR115" s="93"/>
      <c r="BS115" s="93"/>
      <c r="BT115" s="93"/>
      <c r="BU115" s="93"/>
      <c r="BV115" s="93"/>
      <c r="BW115" s="93"/>
      <c r="BX115" s="93"/>
      <c r="BY115" s="93"/>
      <c r="BZ115" s="93"/>
      <c r="CA115" s="93"/>
      <c r="CB115" s="93"/>
      <c r="CC115" s="93"/>
      <c r="CD115" s="93"/>
      <c r="CE115" s="93"/>
      <c r="CF115" s="93"/>
      <c r="CG115" s="93"/>
      <c r="CH115" s="93"/>
      <c r="CI115" s="93"/>
      <c r="CJ115" s="93"/>
      <c r="CK115" s="98">
        <f>SUM(C115:CJ115)</f>
        <v>217</v>
      </c>
      <c r="CL115" s="99">
        <f t="shared" si="12"/>
        <v>5</v>
      </c>
    </row>
    <row r="116" spans="1:90" ht="12" x14ac:dyDescent="0.2">
      <c r="A116" s="91" t="s">
        <v>436</v>
      </c>
      <c r="B116" s="160"/>
      <c r="C116" s="97">
        <v>5</v>
      </c>
      <c r="D116" s="97">
        <v>4</v>
      </c>
      <c r="E116" s="97">
        <v>5</v>
      </c>
      <c r="F116" s="97">
        <v>5</v>
      </c>
      <c r="G116" s="97">
        <v>4</v>
      </c>
      <c r="H116" s="97">
        <v>2</v>
      </c>
      <c r="I116" s="97">
        <v>4</v>
      </c>
      <c r="J116" s="97">
        <v>3</v>
      </c>
      <c r="K116" s="97">
        <v>4</v>
      </c>
      <c r="L116" s="97">
        <v>4</v>
      </c>
      <c r="M116" s="97">
        <v>3</v>
      </c>
      <c r="N116" s="97">
        <v>3</v>
      </c>
      <c r="O116" s="97">
        <v>5</v>
      </c>
      <c r="P116" s="97">
        <v>3</v>
      </c>
      <c r="Q116" s="97">
        <v>5</v>
      </c>
      <c r="R116" s="97">
        <v>5</v>
      </c>
      <c r="S116" s="97">
        <v>4</v>
      </c>
      <c r="T116" s="97">
        <v>4</v>
      </c>
      <c r="U116" s="97">
        <v>5</v>
      </c>
      <c r="V116" s="97">
        <v>4</v>
      </c>
      <c r="W116" s="97">
        <v>5</v>
      </c>
      <c r="X116" s="97">
        <v>5</v>
      </c>
      <c r="Y116" s="97">
        <v>5</v>
      </c>
      <c r="Z116" s="97">
        <v>3</v>
      </c>
      <c r="AA116" s="97">
        <v>5</v>
      </c>
      <c r="AB116" s="97">
        <v>3</v>
      </c>
      <c r="AC116" s="97">
        <v>5</v>
      </c>
      <c r="AD116" s="97">
        <v>4</v>
      </c>
      <c r="AE116" s="97">
        <v>5</v>
      </c>
      <c r="AF116" s="97">
        <v>5</v>
      </c>
      <c r="AG116" s="97">
        <v>5</v>
      </c>
      <c r="AH116" s="97">
        <v>4</v>
      </c>
      <c r="AI116" s="97">
        <v>4</v>
      </c>
      <c r="AJ116" s="97">
        <v>5</v>
      </c>
      <c r="AK116" s="97">
        <v>4</v>
      </c>
      <c r="AL116" s="97">
        <v>5</v>
      </c>
      <c r="AM116" s="97">
        <v>5</v>
      </c>
      <c r="AN116" s="97">
        <v>4</v>
      </c>
      <c r="AO116" s="97">
        <v>5</v>
      </c>
      <c r="AP116" s="97">
        <v>5</v>
      </c>
      <c r="AQ116" s="97">
        <v>4</v>
      </c>
      <c r="AR116" s="97">
        <v>5</v>
      </c>
      <c r="AS116" s="97">
        <v>1</v>
      </c>
      <c r="AT116" s="97">
        <v>1</v>
      </c>
      <c r="AU116" s="97">
        <v>4</v>
      </c>
      <c r="AV116" s="97">
        <v>4</v>
      </c>
      <c r="AW116" s="97">
        <v>5</v>
      </c>
      <c r="AX116" s="97">
        <v>4</v>
      </c>
      <c r="AY116" s="97">
        <v>4</v>
      </c>
      <c r="AZ116" s="97">
        <v>3</v>
      </c>
      <c r="BA116" s="97">
        <v>4</v>
      </c>
      <c r="BB116" s="93"/>
      <c r="BC116" s="93"/>
      <c r="BD116" s="93"/>
      <c r="BE116" s="93"/>
      <c r="BF116" s="93"/>
      <c r="BG116" s="93"/>
      <c r="BH116" s="93"/>
      <c r="BI116" s="93"/>
      <c r="BJ116" s="93"/>
      <c r="BK116" s="93"/>
      <c r="BL116" s="93"/>
      <c r="BM116" s="93"/>
      <c r="BN116" s="93"/>
      <c r="BO116" s="93"/>
      <c r="BP116" s="93"/>
      <c r="BQ116" s="93"/>
      <c r="BR116" s="93"/>
      <c r="BS116" s="93"/>
      <c r="BT116" s="93"/>
      <c r="BU116" s="93"/>
      <c r="BV116" s="93"/>
      <c r="BW116" s="93"/>
      <c r="BX116" s="93"/>
      <c r="BY116" s="93"/>
      <c r="BZ116" s="93"/>
      <c r="CA116" s="93"/>
      <c r="CB116" s="93"/>
      <c r="CC116" s="93"/>
      <c r="CD116" s="93"/>
      <c r="CE116" s="93"/>
      <c r="CF116" s="93"/>
      <c r="CG116" s="93"/>
      <c r="CH116" s="93"/>
      <c r="CI116" s="93"/>
      <c r="CJ116" s="93"/>
      <c r="CK116" s="98">
        <f>SUM(C116:CJ116)</f>
        <v>211</v>
      </c>
      <c r="CL116" s="99">
        <f t="shared" si="12"/>
        <v>5</v>
      </c>
    </row>
    <row r="117" spans="1:90" ht="12" x14ac:dyDescent="0.2">
      <c r="A117" s="91" t="s">
        <v>437</v>
      </c>
      <c r="B117" s="160"/>
      <c r="C117" s="97">
        <v>5</v>
      </c>
      <c r="D117" s="97">
        <v>5</v>
      </c>
      <c r="E117" s="97">
        <v>5</v>
      </c>
      <c r="F117" s="97">
        <v>5</v>
      </c>
      <c r="G117" s="97">
        <v>4</v>
      </c>
      <c r="H117" s="97">
        <v>2</v>
      </c>
      <c r="I117" s="97">
        <v>4</v>
      </c>
      <c r="J117" s="97">
        <v>4</v>
      </c>
      <c r="K117" s="97">
        <v>5</v>
      </c>
      <c r="L117" s="97">
        <v>5</v>
      </c>
      <c r="M117" s="97">
        <v>2</v>
      </c>
      <c r="N117" s="97">
        <v>2</v>
      </c>
      <c r="O117" s="97">
        <v>5</v>
      </c>
      <c r="P117" s="97">
        <v>3</v>
      </c>
      <c r="Q117" s="97">
        <v>5</v>
      </c>
      <c r="R117" s="97">
        <v>5</v>
      </c>
      <c r="S117" s="97">
        <v>5</v>
      </c>
      <c r="T117" s="97">
        <v>3</v>
      </c>
      <c r="U117" s="97">
        <v>5</v>
      </c>
      <c r="V117" s="97">
        <v>3</v>
      </c>
      <c r="W117" s="97">
        <v>5</v>
      </c>
      <c r="X117" s="97">
        <v>5</v>
      </c>
      <c r="Y117" s="97">
        <v>5</v>
      </c>
      <c r="Z117" s="97">
        <v>4</v>
      </c>
      <c r="AA117" s="97">
        <v>5</v>
      </c>
      <c r="AB117" s="97">
        <v>4</v>
      </c>
      <c r="AC117" s="97">
        <v>5</v>
      </c>
      <c r="AD117" s="97">
        <v>3</v>
      </c>
      <c r="AE117" s="97">
        <v>5</v>
      </c>
      <c r="AF117" s="97">
        <v>5</v>
      </c>
      <c r="AG117" s="97">
        <v>5</v>
      </c>
      <c r="AH117" s="97">
        <v>5</v>
      </c>
      <c r="AI117" s="97">
        <v>4</v>
      </c>
      <c r="AJ117" s="97">
        <v>5</v>
      </c>
      <c r="AK117" s="97">
        <v>5</v>
      </c>
      <c r="AL117" s="97">
        <v>5</v>
      </c>
      <c r="AM117" s="97">
        <v>5</v>
      </c>
      <c r="AN117" s="97">
        <v>5</v>
      </c>
      <c r="AO117" s="97">
        <v>5</v>
      </c>
      <c r="AP117" s="97">
        <v>5</v>
      </c>
      <c r="AQ117" s="97">
        <v>3</v>
      </c>
      <c r="AR117" s="97">
        <v>5</v>
      </c>
      <c r="AS117" s="97">
        <v>1</v>
      </c>
      <c r="AT117" s="97">
        <v>2</v>
      </c>
      <c r="AU117" s="97">
        <v>4</v>
      </c>
      <c r="AV117" s="97">
        <v>5</v>
      </c>
      <c r="AW117" s="97">
        <v>5</v>
      </c>
      <c r="AX117" s="97">
        <v>5</v>
      </c>
      <c r="AY117" s="97">
        <v>4</v>
      </c>
      <c r="AZ117" s="97">
        <v>5</v>
      </c>
      <c r="BA117" s="97">
        <v>4</v>
      </c>
      <c r="BB117" s="93"/>
      <c r="BC117" s="93"/>
      <c r="BD117" s="93"/>
      <c r="BE117" s="93"/>
      <c r="BF117" s="93"/>
      <c r="BG117" s="93"/>
      <c r="BH117" s="93"/>
      <c r="BI117" s="93"/>
      <c r="BJ117" s="93"/>
      <c r="BK117" s="93"/>
      <c r="BL117" s="93"/>
      <c r="BM117" s="93"/>
      <c r="BN117" s="93"/>
      <c r="BO117" s="93"/>
      <c r="BP117" s="93"/>
      <c r="BQ117" s="93"/>
      <c r="BR117" s="93"/>
      <c r="BS117" s="93"/>
      <c r="BT117" s="93"/>
      <c r="BU117" s="93"/>
      <c r="BV117" s="93"/>
      <c r="BW117" s="93"/>
      <c r="BX117" s="93"/>
      <c r="BY117" s="93"/>
      <c r="BZ117" s="93"/>
      <c r="CA117" s="93"/>
      <c r="CB117" s="93"/>
      <c r="CC117" s="93"/>
      <c r="CD117" s="93"/>
      <c r="CE117" s="93"/>
      <c r="CF117" s="93"/>
      <c r="CG117" s="93"/>
      <c r="CH117" s="93"/>
      <c r="CI117" s="93"/>
      <c r="CJ117" s="93"/>
      <c r="CK117" s="98">
        <f>SUM(C117:CJ117)</f>
        <v>220</v>
      </c>
      <c r="CL117" s="99">
        <f t="shared" si="12"/>
        <v>5</v>
      </c>
    </row>
    <row r="118" spans="1:90" ht="18.75" x14ac:dyDescent="0.2">
      <c r="A118" s="91" t="s">
        <v>438</v>
      </c>
      <c r="B118" s="160"/>
      <c r="C118" s="97" t="s">
        <v>439</v>
      </c>
      <c r="D118" s="97" t="s">
        <v>439</v>
      </c>
      <c r="E118" s="97" t="s">
        <v>439</v>
      </c>
      <c r="F118" s="97" t="s">
        <v>439</v>
      </c>
      <c r="G118" s="97" t="s">
        <v>439</v>
      </c>
      <c r="H118" s="97" t="s">
        <v>441</v>
      </c>
      <c r="I118" s="97" t="s">
        <v>439</v>
      </c>
      <c r="J118" s="97" t="s">
        <v>439</v>
      </c>
      <c r="K118" s="97" t="s">
        <v>439</v>
      </c>
      <c r="L118" s="97" t="s">
        <v>439</v>
      </c>
      <c r="M118" s="97" t="s">
        <v>441</v>
      </c>
      <c r="N118" s="97" t="s">
        <v>441</v>
      </c>
      <c r="O118" s="97" t="s">
        <v>439</v>
      </c>
      <c r="P118" s="97" t="s">
        <v>439</v>
      </c>
      <c r="Q118" s="97" t="s">
        <v>439</v>
      </c>
      <c r="R118" s="97" t="s">
        <v>439</v>
      </c>
      <c r="S118" s="97" t="s">
        <v>439</v>
      </c>
      <c r="T118" s="97" t="s">
        <v>439</v>
      </c>
      <c r="U118" s="97" t="s">
        <v>439</v>
      </c>
      <c r="V118" s="97" t="s">
        <v>439</v>
      </c>
      <c r="W118" s="97" t="s">
        <v>439</v>
      </c>
      <c r="X118" s="97" t="s">
        <v>439</v>
      </c>
      <c r="Y118" s="97" t="s">
        <v>439</v>
      </c>
      <c r="Z118" s="97" t="s">
        <v>441</v>
      </c>
      <c r="AA118" s="97" t="s">
        <v>439</v>
      </c>
      <c r="AB118" s="97" t="s">
        <v>441</v>
      </c>
      <c r="AC118" s="97" t="s">
        <v>439</v>
      </c>
      <c r="AD118" s="97" t="s">
        <v>439</v>
      </c>
      <c r="AE118" s="97" t="s">
        <v>439</v>
      </c>
      <c r="AF118" s="97" t="s">
        <v>439</v>
      </c>
      <c r="AG118" s="97" t="s">
        <v>439</v>
      </c>
      <c r="AH118" s="97" t="s">
        <v>439</v>
      </c>
      <c r="AI118" s="97" t="s">
        <v>439</v>
      </c>
      <c r="AJ118" s="97" t="s">
        <v>439</v>
      </c>
      <c r="AK118" s="97" t="s">
        <v>439</v>
      </c>
      <c r="AL118" s="97" t="s">
        <v>439</v>
      </c>
      <c r="AM118" s="97" t="s">
        <v>439</v>
      </c>
      <c r="AN118" s="97" t="s">
        <v>439</v>
      </c>
      <c r="AO118" s="97" t="s">
        <v>439</v>
      </c>
      <c r="AP118" s="97" t="s">
        <v>439</v>
      </c>
      <c r="AQ118" s="97" t="s">
        <v>439</v>
      </c>
      <c r="AR118" s="97" t="s">
        <v>439</v>
      </c>
      <c r="AS118" s="97" t="s">
        <v>441</v>
      </c>
      <c r="AT118" s="97" t="s">
        <v>441</v>
      </c>
      <c r="AU118" s="97" t="s">
        <v>441</v>
      </c>
      <c r="AV118" s="97" t="s">
        <v>439</v>
      </c>
      <c r="AW118" s="97" t="s">
        <v>439</v>
      </c>
      <c r="AX118" s="97" t="s">
        <v>441</v>
      </c>
      <c r="AY118" s="97" t="s">
        <v>439</v>
      </c>
      <c r="AZ118" s="97" t="s">
        <v>439</v>
      </c>
      <c r="BA118" s="97" t="s">
        <v>439</v>
      </c>
      <c r="BB118" s="93"/>
      <c r="BC118" s="93"/>
      <c r="BD118" s="93"/>
      <c r="BE118" s="93"/>
      <c r="BF118" s="93"/>
      <c r="BG118" s="93"/>
      <c r="BH118" s="93"/>
      <c r="BI118" s="93"/>
      <c r="BJ118" s="93"/>
      <c r="BK118" s="93"/>
      <c r="BL118" s="93"/>
      <c r="BM118" s="93"/>
      <c r="BN118" s="93"/>
      <c r="BO118" s="93"/>
      <c r="BP118" s="93"/>
      <c r="BQ118" s="93"/>
      <c r="BR118" s="93"/>
      <c r="BS118" s="93"/>
      <c r="BT118" s="93"/>
      <c r="BU118" s="93"/>
      <c r="BV118" s="93"/>
      <c r="BW118" s="93"/>
      <c r="BX118" s="93"/>
      <c r="BY118" s="93"/>
      <c r="BZ118" s="93"/>
      <c r="CA118" s="93"/>
      <c r="CB118" s="93"/>
      <c r="CC118" s="93"/>
      <c r="CD118" s="93"/>
      <c r="CE118" s="93"/>
      <c r="CF118" s="93"/>
      <c r="CG118" s="93"/>
      <c r="CH118" s="93"/>
      <c r="CI118" s="93"/>
      <c r="CJ118" s="93"/>
      <c r="CK118" s="98" t="s">
        <v>439</v>
      </c>
      <c r="CL118" s="99" t="s">
        <v>439</v>
      </c>
    </row>
    <row r="119" spans="1:90" ht="18.75" x14ac:dyDescent="0.2">
      <c r="A119" s="91" t="s">
        <v>440</v>
      </c>
      <c r="B119" s="160"/>
      <c r="C119" s="97" t="s">
        <v>439</v>
      </c>
      <c r="D119" s="97" t="s">
        <v>439</v>
      </c>
      <c r="E119" s="97" t="s">
        <v>439</v>
      </c>
      <c r="F119" s="97" t="s">
        <v>439</v>
      </c>
      <c r="G119" s="97" t="s">
        <v>439</v>
      </c>
      <c r="H119" s="97" t="s">
        <v>441</v>
      </c>
      <c r="I119" s="97" t="s">
        <v>439</v>
      </c>
      <c r="J119" s="97" t="s">
        <v>439</v>
      </c>
      <c r="K119" s="97" t="s">
        <v>439</v>
      </c>
      <c r="L119" s="97" t="s">
        <v>439</v>
      </c>
      <c r="M119" s="97" t="s">
        <v>439</v>
      </c>
      <c r="N119" s="97" t="s">
        <v>439</v>
      </c>
      <c r="O119" s="97" t="s">
        <v>439</v>
      </c>
      <c r="P119" s="97" t="s">
        <v>439</v>
      </c>
      <c r="Q119" s="97" t="s">
        <v>439</v>
      </c>
      <c r="R119" s="97" t="s">
        <v>439</v>
      </c>
      <c r="S119" s="97" t="s">
        <v>439</v>
      </c>
      <c r="T119" s="97" t="s">
        <v>439</v>
      </c>
      <c r="U119" s="97" t="s">
        <v>439</v>
      </c>
      <c r="V119" s="97" t="s">
        <v>439</v>
      </c>
      <c r="W119" s="97" t="s">
        <v>439</v>
      </c>
      <c r="X119" s="97" t="s">
        <v>439</v>
      </c>
      <c r="Y119" s="97" t="s">
        <v>439</v>
      </c>
      <c r="Z119" s="97" t="s">
        <v>439</v>
      </c>
      <c r="AA119" s="97" t="s">
        <v>439</v>
      </c>
      <c r="AB119" s="97" t="s">
        <v>439</v>
      </c>
      <c r="AC119" s="97" t="s">
        <v>439</v>
      </c>
      <c r="AD119" s="97" t="s">
        <v>439</v>
      </c>
      <c r="AE119" s="97" t="s">
        <v>439</v>
      </c>
      <c r="AF119" s="97" t="s">
        <v>439</v>
      </c>
      <c r="AG119" s="97" t="s">
        <v>439</v>
      </c>
      <c r="AH119" s="97" t="s">
        <v>439</v>
      </c>
      <c r="AI119" s="97" t="s">
        <v>439</v>
      </c>
      <c r="AJ119" s="97" t="s">
        <v>439</v>
      </c>
      <c r="AK119" s="97" t="s">
        <v>439</v>
      </c>
      <c r="AL119" s="97" t="s">
        <v>439</v>
      </c>
      <c r="AM119" s="97" t="s">
        <v>439</v>
      </c>
      <c r="AN119" s="97" t="s">
        <v>439</v>
      </c>
      <c r="AO119" s="97" t="s">
        <v>439</v>
      </c>
      <c r="AP119" s="97" t="s">
        <v>439</v>
      </c>
      <c r="AQ119" s="97" t="s">
        <v>439</v>
      </c>
      <c r="AR119" s="97" t="s">
        <v>439</v>
      </c>
      <c r="AS119" s="97" t="s">
        <v>441</v>
      </c>
      <c r="AT119" s="97" t="s">
        <v>441</v>
      </c>
      <c r="AU119" s="97" t="s">
        <v>441</v>
      </c>
      <c r="AV119" s="97" t="s">
        <v>439</v>
      </c>
      <c r="AW119" s="97" t="s">
        <v>439</v>
      </c>
      <c r="AX119" s="97" t="s">
        <v>439</v>
      </c>
      <c r="AY119" s="97" t="s">
        <v>439</v>
      </c>
      <c r="AZ119" s="97" t="s">
        <v>439</v>
      </c>
      <c r="BA119" s="97" t="s">
        <v>439</v>
      </c>
      <c r="BB119" s="93"/>
      <c r="BC119" s="93"/>
      <c r="BD119" s="93"/>
      <c r="BE119" s="93"/>
      <c r="BF119" s="93"/>
      <c r="BG119" s="93"/>
      <c r="BH119" s="93"/>
      <c r="BI119" s="93"/>
      <c r="BJ119" s="93"/>
      <c r="BK119" s="93"/>
      <c r="BL119" s="93"/>
      <c r="BM119" s="93"/>
      <c r="BN119" s="93"/>
      <c r="BO119" s="93"/>
      <c r="BP119" s="93"/>
      <c r="BQ119" s="93"/>
      <c r="BR119" s="93"/>
      <c r="BS119" s="93"/>
      <c r="BT119" s="93"/>
      <c r="BU119" s="93"/>
      <c r="BV119" s="93"/>
      <c r="BW119" s="93"/>
      <c r="BX119" s="93"/>
      <c r="BY119" s="93"/>
      <c r="BZ119" s="93"/>
      <c r="CA119" s="93"/>
      <c r="CB119" s="93"/>
      <c r="CC119" s="93"/>
      <c r="CD119" s="93"/>
      <c r="CE119" s="93"/>
      <c r="CF119" s="93"/>
      <c r="CG119" s="93"/>
      <c r="CH119" s="93"/>
      <c r="CI119" s="93"/>
      <c r="CJ119" s="93"/>
      <c r="CK119" s="98" t="s">
        <v>439</v>
      </c>
      <c r="CL119" s="99" t="s">
        <v>439</v>
      </c>
    </row>
    <row r="120" spans="1:90" ht="12" x14ac:dyDescent="0.2">
      <c r="A120" s="91" t="s">
        <v>419</v>
      </c>
      <c r="B120" s="160"/>
      <c r="C120" s="97">
        <v>5</v>
      </c>
      <c r="D120" s="97">
        <v>4</v>
      </c>
      <c r="E120" s="97">
        <v>5</v>
      </c>
      <c r="F120" s="97">
        <v>5</v>
      </c>
      <c r="G120" s="97">
        <v>5</v>
      </c>
      <c r="H120" s="97">
        <v>1</v>
      </c>
      <c r="I120" s="97">
        <v>5</v>
      </c>
      <c r="J120" s="97">
        <v>4</v>
      </c>
      <c r="K120" s="97">
        <v>5</v>
      </c>
      <c r="L120" s="97">
        <v>5</v>
      </c>
      <c r="M120" s="97">
        <v>3</v>
      </c>
      <c r="N120" s="97">
        <v>3</v>
      </c>
      <c r="O120" s="97">
        <v>5</v>
      </c>
      <c r="P120" s="97">
        <v>4</v>
      </c>
      <c r="Q120" s="97">
        <v>5</v>
      </c>
      <c r="R120" s="97">
        <v>5</v>
      </c>
      <c r="S120" s="97">
        <v>5</v>
      </c>
      <c r="T120" s="97">
        <v>4</v>
      </c>
      <c r="U120" s="97">
        <v>5</v>
      </c>
      <c r="V120" s="97">
        <v>4</v>
      </c>
      <c r="W120" s="97">
        <v>5</v>
      </c>
      <c r="X120" s="97">
        <v>4</v>
      </c>
      <c r="Y120" s="97">
        <v>5</v>
      </c>
      <c r="Z120" s="97">
        <v>4</v>
      </c>
      <c r="AA120" s="97">
        <v>5</v>
      </c>
      <c r="AB120" s="97">
        <v>3</v>
      </c>
      <c r="AC120" s="97">
        <v>5</v>
      </c>
      <c r="AD120" s="97">
        <v>5</v>
      </c>
      <c r="AE120" s="97">
        <v>5</v>
      </c>
      <c r="AF120" s="97">
        <v>5</v>
      </c>
      <c r="AG120" s="97">
        <v>5</v>
      </c>
      <c r="AH120" s="97">
        <v>5</v>
      </c>
      <c r="AI120" s="97">
        <v>3</v>
      </c>
      <c r="AJ120" s="97">
        <v>5</v>
      </c>
      <c r="AK120" s="97">
        <v>5</v>
      </c>
      <c r="AL120" s="97">
        <v>5</v>
      </c>
      <c r="AM120" s="97">
        <v>3</v>
      </c>
      <c r="AN120" s="97">
        <v>4</v>
      </c>
      <c r="AO120" s="97">
        <v>5</v>
      </c>
      <c r="AP120" s="97">
        <v>5</v>
      </c>
      <c r="AQ120" s="97">
        <v>3</v>
      </c>
      <c r="AR120" s="97">
        <v>5</v>
      </c>
      <c r="AS120" s="97">
        <v>2</v>
      </c>
      <c r="AT120" s="97">
        <v>1</v>
      </c>
      <c r="AU120" s="97">
        <v>4</v>
      </c>
      <c r="AV120" s="97">
        <v>5</v>
      </c>
      <c r="AW120" s="97">
        <v>5</v>
      </c>
      <c r="AX120" s="97">
        <v>4</v>
      </c>
      <c r="AY120" s="97">
        <v>3</v>
      </c>
      <c r="AZ120" s="97">
        <v>4</v>
      </c>
      <c r="BA120" s="97">
        <v>4</v>
      </c>
      <c r="BB120" s="93"/>
      <c r="BC120" s="93"/>
      <c r="BD120" s="93"/>
      <c r="BE120" s="93"/>
      <c r="BF120" s="93"/>
      <c r="BG120" s="93"/>
      <c r="BH120" s="93"/>
      <c r="BI120" s="93"/>
      <c r="BJ120" s="93"/>
      <c r="BK120" s="93"/>
      <c r="BL120" s="93"/>
      <c r="BM120" s="93"/>
      <c r="BN120" s="93"/>
      <c r="BO120" s="93"/>
      <c r="BP120" s="93"/>
      <c r="BQ120" s="93"/>
      <c r="BR120" s="93"/>
      <c r="BS120" s="93"/>
      <c r="BT120" s="93"/>
      <c r="BU120" s="93"/>
      <c r="BV120" s="93"/>
      <c r="BW120" s="93"/>
      <c r="BX120" s="93"/>
      <c r="BY120" s="93"/>
      <c r="BZ120" s="93"/>
      <c r="CA120" s="93"/>
      <c r="CB120" s="93"/>
      <c r="CC120" s="93"/>
      <c r="CD120" s="93"/>
      <c r="CE120" s="93"/>
      <c r="CF120" s="93"/>
      <c r="CG120" s="93"/>
      <c r="CH120" s="93"/>
      <c r="CI120" s="93"/>
      <c r="CJ120" s="93"/>
      <c r="CK120" s="98">
        <f>SUM(C120:CJ120)</f>
        <v>218</v>
      </c>
      <c r="CL120" s="99">
        <f>ROUNDUP(CK120/51,0)</f>
        <v>5</v>
      </c>
    </row>
    <row r="121" spans="1:90" ht="12" x14ac:dyDescent="0.2">
      <c r="A121" s="100" t="s">
        <v>467</v>
      </c>
      <c r="B121" s="161" t="s">
        <v>468</v>
      </c>
      <c r="C121" s="101">
        <v>163</v>
      </c>
      <c r="D121" s="101">
        <v>155</v>
      </c>
      <c r="E121" s="101">
        <v>156</v>
      </c>
      <c r="F121" s="101">
        <v>182</v>
      </c>
      <c r="G121" s="101">
        <v>182</v>
      </c>
      <c r="H121" s="101">
        <v>19</v>
      </c>
      <c r="I121" s="101">
        <v>57</v>
      </c>
      <c r="J121" s="101">
        <v>7</v>
      </c>
      <c r="K121" s="101">
        <v>166</v>
      </c>
      <c r="L121" s="101">
        <v>57</v>
      </c>
      <c r="M121" s="101">
        <v>169</v>
      </c>
      <c r="N121" s="101">
        <v>169</v>
      </c>
      <c r="O121" s="101">
        <v>17</v>
      </c>
      <c r="P121" s="101">
        <v>20</v>
      </c>
      <c r="Q121" s="101">
        <v>12</v>
      </c>
      <c r="R121" s="101">
        <v>162</v>
      </c>
      <c r="S121" s="101">
        <v>12</v>
      </c>
      <c r="T121" s="101">
        <v>162</v>
      </c>
      <c r="U121" s="101">
        <v>62</v>
      </c>
      <c r="V121" s="101">
        <v>14</v>
      </c>
      <c r="W121" s="101">
        <v>171</v>
      </c>
      <c r="X121" s="101">
        <v>171</v>
      </c>
      <c r="Y121" s="101">
        <v>70</v>
      </c>
      <c r="Z121" s="101">
        <v>152</v>
      </c>
      <c r="AA121" s="101">
        <v>168</v>
      </c>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c r="AW121" s="102"/>
      <c r="AX121" s="102"/>
      <c r="AY121" s="102"/>
      <c r="AZ121" s="102"/>
      <c r="BA121" s="102"/>
      <c r="BB121" s="102"/>
      <c r="BC121" s="102"/>
      <c r="BD121" s="102"/>
      <c r="BE121" s="102"/>
      <c r="BF121" s="102"/>
      <c r="BG121" s="102"/>
      <c r="BH121" s="102"/>
      <c r="BI121" s="102"/>
      <c r="BJ121" s="102"/>
      <c r="BK121" s="102"/>
      <c r="BL121" s="102"/>
      <c r="BM121" s="102"/>
      <c r="BN121" s="102"/>
      <c r="BO121" s="102"/>
      <c r="BP121" s="102"/>
      <c r="BQ121" s="102"/>
      <c r="BR121" s="102"/>
      <c r="BS121" s="102"/>
      <c r="BT121" s="102"/>
      <c r="BU121" s="102"/>
      <c r="BV121" s="106"/>
      <c r="BW121" s="106"/>
      <c r="BX121" s="106"/>
      <c r="BY121" s="106"/>
      <c r="BZ121" s="106"/>
      <c r="CA121" s="106"/>
      <c r="CB121" s="106"/>
      <c r="CC121" s="106"/>
      <c r="CD121" s="106"/>
      <c r="CE121" s="106"/>
      <c r="CF121" s="106"/>
      <c r="CG121" s="106"/>
      <c r="CH121" s="106"/>
      <c r="CI121" s="106"/>
      <c r="CJ121" s="106"/>
      <c r="CK121" s="95" t="s">
        <v>374</v>
      </c>
      <c r="CL121" s="96" t="s">
        <v>432</v>
      </c>
    </row>
    <row r="122" spans="1:90" ht="12" x14ac:dyDescent="0.2">
      <c r="A122" s="100" t="s">
        <v>433</v>
      </c>
      <c r="B122" s="161"/>
      <c r="C122" s="103">
        <v>5</v>
      </c>
      <c r="D122" s="103">
        <v>5</v>
      </c>
      <c r="E122" s="103">
        <v>5</v>
      </c>
      <c r="F122" s="103">
        <v>5</v>
      </c>
      <c r="G122" s="103">
        <v>5</v>
      </c>
      <c r="H122" s="103">
        <v>5</v>
      </c>
      <c r="I122" s="103">
        <v>5</v>
      </c>
      <c r="J122" s="103">
        <v>5</v>
      </c>
      <c r="K122" s="103">
        <v>1</v>
      </c>
      <c r="L122" s="103">
        <v>5</v>
      </c>
      <c r="M122" s="103">
        <v>5</v>
      </c>
      <c r="N122" s="103">
        <v>5</v>
      </c>
      <c r="O122" s="103">
        <v>5</v>
      </c>
      <c r="P122" s="103">
        <v>5</v>
      </c>
      <c r="Q122" s="103">
        <v>5</v>
      </c>
      <c r="R122" s="103">
        <v>5</v>
      </c>
      <c r="S122" s="103">
        <v>5</v>
      </c>
      <c r="T122" s="103">
        <v>5</v>
      </c>
      <c r="U122" s="103">
        <v>5</v>
      </c>
      <c r="V122" s="103">
        <v>5</v>
      </c>
      <c r="W122" s="103">
        <v>3</v>
      </c>
      <c r="X122" s="103">
        <v>5</v>
      </c>
      <c r="Y122" s="103">
        <v>5</v>
      </c>
      <c r="Z122" s="103">
        <v>5</v>
      </c>
      <c r="AA122" s="103">
        <v>5</v>
      </c>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c r="AW122" s="102"/>
      <c r="AX122" s="102"/>
      <c r="AY122" s="102"/>
      <c r="AZ122" s="102"/>
      <c r="BA122" s="102"/>
      <c r="BB122" s="102"/>
      <c r="BC122" s="102"/>
      <c r="BD122" s="102"/>
      <c r="BE122" s="102"/>
      <c r="BF122" s="102"/>
      <c r="BG122" s="102"/>
      <c r="BH122" s="102"/>
      <c r="BI122" s="102"/>
      <c r="BJ122" s="102"/>
      <c r="BK122" s="102"/>
      <c r="BL122" s="102"/>
      <c r="BM122" s="102"/>
      <c r="BN122" s="102"/>
      <c r="BO122" s="102"/>
      <c r="BP122" s="102"/>
      <c r="BQ122" s="102"/>
      <c r="BR122" s="102"/>
      <c r="BS122" s="102"/>
      <c r="BT122" s="102"/>
      <c r="BU122" s="102"/>
      <c r="BV122" s="106"/>
      <c r="BW122" s="106"/>
      <c r="BX122" s="106"/>
      <c r="BY122" s="106"/>
      <c r="BZ122" s="106"/>
      <c r="CA122" s="106"/>
      <c r="CB122" s="106"/>
      <c r="CC122" s="106"/>
      <c r="CD122" s="106"/>
      <c r="CE122" s="106"/>
      <c r="CF122" s="106"/>
      <c r="CG122" s="106"/>
      <c r="CH122" s="106"/>
      <c r="CI122" s="106"/>
      <c r="CJ122" s="106"/>
      <c r="CK122" s="98">
        <f>SUM(C122:CJ122)</f>
        <v>119</v>
      </c>
      <c r="CL122" s="99">
        <f>ROUNDUP(CK122/25,0)</f>
        <v>5</v>
      </c>
    </row>
    <row r="123" spans="1:90" ht="12" x14ac:dyDescent="0.2">
      <c r="A123" s="100" t="s">
        <v>434</v>
      </c>
      <c r="B123" s="161"/>
      <c r="C123" s="103">
        <v>5</v>
      </c>
      <c r="D123" s="103">
        <v>5</v>
      </c>
      <c r="E123" s="103">
        <v>5</v>
      </c>
      <c r="F123" s="103">
        <v>5</v>
      </c>
      <c r="G123" s="103">
        <v>5</v>
      </c>
      <c r="H123" s="103">
        <v>5</v>
      </c>
      <c r="I123" s="103">
        <v>5</v>
      </c>
      <c r="J123" s="103">
        <v>5</v>
      </c>
      <c r="K123" s="103">
        <v>2</v>
      </c>
      <c r="L123" s="103">
        <v>5</v>
      </c>
      <c r="M123" s="103">
        <v>5</v>
      </c>
      <c r="N123" s="103">
        <v>5</v>
      </c>
      <c r="O123" s="103">
        <v>5</v>
      </c>
      <c r="P123" s="103">
        <v>5</v>
      </c>
      <c r="Q123" s="103">
        <v>4</v>
      </c>
      <c r="R123" s="103">
        <v>5</v>
      </c>
      <c r="S123" s="103">
        <v>4</v>
      </c>
      <c r="T123" s="103">
        <v>5</v>
      </c>
      <c r="U123" s="103">
        <v>5</v>
      </c>
      <c r="V123" s="103">
        <v>5</v>
      </c>
      <c r="W123" s="103">
        <v>5</v>
      </c>
      <c r="X123" s="103">
        <v>5</v>
      </c>
      <c r="Y123" s="103">
        <v>5</v>
      </c>
      <c r="Z123" s="103">
        <v>4</v>
      </c>
      <c r="AA123" s="103">
        <v>5</v>
      </c>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6"/>
      <c r="BW123" s="106"/>
      <c r="BX123" s="106"/>
      <c r="BY123" s="106"/>
      <c r="BZ123" s="106"/>
      <c r="CA123" s="106"/>
      <c r="CB123" s="106"/>
      <c r="CC123" s="106"/>
      <c r="CD123" s="106"/>
      <c r="CE123" s="106"/>
      <c r="CF123" s="106"/>
      <c r="CG123" s="106"/>
      <c r="CH123" s="106"/>
      <c r="CI123" s="106"/>
      <c r="CJ123" s="106"/>
      <c r="CK123" s="98">
        <f>SUM(C123:CJ123)</f>
        <v>119</v>
      </c>
      <c r="CL123" s="99">
        <f t="shared" ref="CL123:CL126" si="13">ROUNDUP(CK123/25,0)</f>
        <v>5</v>
      </c>
    </row>
    <row r="124" spans="1:90" ht="12" x14ac:dyDescent="0.2">
      <c r="A124" s="100" t="s">
        <v>435</v>
      </c>
      <c r="B124" s="161"/>
      <c r="C124" s="103">
        <v>5</v>
      </c>
      <c r="D124" s="103">
        <v>5</v>
      </c>
      <c r="E124" s="103">
        <v>5</v>
      </c>
      <c r="F124" s="103">
        <v>5</v>
      </c>
      <c r="G124" s="103">
        <v>5</v>
      </c>
      <c r="H124" s="103">
        <v>4</v>
      </c>
      <c r="I124" s="103">
        <v>5</v>
      </c>
      <c r="J124" s="103">
        <v>5</v>
      </c>
      <c r="K124" s="103">
        <v>1</v>
      </c>
      <c r="L124" s="103">
        <v>5</v>
      </c>
      <c r="M124" s="103">
        <v>5</v>
      </c>
      <c r="N124" s="103">
        <v>5</v>
      </c>
      <c r="O124" s="103">
        <v>5</v>
      </c>
      <c r="P124" s="103">
        <v>5</v>
      </c>
      <c r="Q124" s="103">
        <v>4</v>
      </c>
      <c r="R124" s="103">
        <v>5</v>
      </c>
      <c r="S124" s="103">
        <v>4</v>
      </c>
      <c r="T124" s="103">
        <v>5</v>
      </c>
      <c r="U124" s="103">
        <v>5</v>
      </c>
      <c r="V124" s="103">
        <v>5</v>
      </c>
      <c r="W124" s="103">
        <v>4</v>
      </c>
      <c r="X124" s="103">
        <v>4</v>
      </c>
      <c r="Y124" s="103">
        <v>5</v>
      </c>
      <c r="Z124" s="103">
        <v>4</v>
      </c>
      <c r="AA124" s="103">
        <v>5</v>
      </c>
      <c r="AB124" s="102"/>
      <c r="AC124" s="102"/>
      <c r="AD124" s="102"/>
      <c r="AE124" s="102"/>
      <c r="AF124" s="102"/>
      <c r="AG124" s="102"/>
      <c r="AH124" s="102"/>
      <c r="AI124" s="102"/>
      <c r="AJ124" s="102"/>
      <c r="AK124" s="102"/>
      <c r="AL124" s="102"/>
      <c r="AM124" s="102"/>
      <c r="AN124" s="102"/>
      <c r="AO124" s="102"/>
      <c r="AP124" s="102"/>
      <c r="AQ124" s="102"/>
      <c r="AR124" s="102"/>
      <c r="AS124" s="102"/>
      <c r="AT124" s="102"/>
      <c r="AU124" s="102"/>
      <c r="AV124" s="102"/>
      <c r="AW124" s="102"/>
      <c r="AX124" s="102"/>
      <c r="AY124" s="102"/>
      <c r="AZ124" s="102"/>
      <c r="BA124" s="102"/>
      <c r="BB124" s="102"/>
      <c r="BC124" s="102"/>
      <c r="BD124" s="102"/>
      <c r="BE124" s="102"/>
      <c r="BF124" s="102"/>
      <c r="BG124" s="102"/>
      <c r="BH124" s="102"/>
      <c r="BI124" s="102"/>
      <c r="BJ124" s="102"/>
      <c r="BK124" s="102"/>
      <c r="BL124" s="102"/>
      <c r="BM124" s="102"/>
      <c r="BN124" s="102"/>
      <c r="BO124" s="102"/>
      <c r="BP124" s="102"/>
      <c r="BQ124" s="102"/>
      <c r="BR124" s="102"/>
      <c r="BS124" s="102"/>
      <c r="BT124" s="102"/>
      <c r="BU124" s="102"/>
      <c r="BV124" s="106"/>
      <c r="BW124" s="106"/>
      <c r="BX124" s="106"/>
      <c r="BY124" s="106"/>
      <c r="BZ124" s="106"/>
      <c r="CA124" s="106"/>
      <c r="CB124" s="106"/>
      <c r="CC124" s="106"/>
      <c r="CD124" s="106"/>
      <c r="CE124" s="106"/>
      <c r="CF124" s="106"/>
      <c r="CG124" s="106"/>
      <c r="CH124" s="106"/>
      <c r="CI124" s="106"/>
      <c r="CJ124" s="106"/>
      <c r="CK124" s="98">
        <f>SUM(C124:CJ124)</f>
        <v>115</v>
      </c>
      <c r="CL124" s="99">
        <f t="shared" si="13"/>
        <v>5</v>
      </c>
    </row>
    <row r="125" spans="1:90" ht="12" x14ac:dyDescent="0.2">
      <c r="A125" s="100" t="s">
        <v>436</v>
      </c>
      <c r="B125" s="161"/>
      <c r="C125" s="103">
        <v>5</v>
      </c>
      <c r="D125" s="103">
        <v>5</v>
      </c>
      <c r="E125" s="103">
        <v>5</v>
      </c>
      <c r="F125" s="103">
        <v>5</v>
      </c>
      <c r="G125" s="103">
        <v>5</v>
      </c>
      <c r="H125" s="103">
        <v>4</v>
      </c>
      <c r="I125" s="103">
        <v>5</v>
      </c>
      <c r="J125" s="103">
        <v>5</v>
      </c>
      <c r="K125" s="103">
        <v>1</v>
      </c>
      <c r="L125" s="103">
        <v>5</v>
      </c>
      <c r="M125" s="103">
        <v>5</v>
      </c>
      <c r="N125" s="103">
        <v>5</v>
      </c>
      <c r="O125" s="103">
        <v>5</v>
      </c>
      <c r="P125" s="103">
        <v>5</v>
      </c>
      <c r="Q125" s="103">
        <v>4</v>
      </c>
      <c r="R125" s="103">
        <v>5</v>
      </c>
      <c r="S125" s="103">
        <v>5</v>
      </c>
      <c r="T125" s="103">
        <v>5</v>
      </c>
      <c r="U125" s="103">
        <v>5</v>
      </c>
      <c r="V125" s="103">
        <v>5</v>
      </c>
      <c r="W125" s="103">
        <v>5</v>
      </c>
      <c r="X125" s="103">
        <v>5</v>
      </c>
      <c r="Y125" s="103">
        <v>4</v>
      </c>
      <c r="Z125" s="103">
        <v>4</v>
      </c>
      <c r="AA125" s="103">
        <v>5</v>
      </c>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c r="AW125" s="102"/>
      <c r="AX125" s="102"/>
      <c r="AY125" s="102"/>
      <c r="AZ125" s="102"/>
      <c r="BA125" s="102"/>
      <c r="BB125" s="102"/>
      <c r="BC125" s="102"/>
      <c r="BD125" s="102"/>
      <c r="BE125" s="102"/>
      <c r="BF125" s="102"/>
      <c r="BG125" s="102"/>
      <c r="BH125" s="102"/>
      <c r="BI125" s="102"/>
      <c r="BJ125" s="102"/>
      <c r="BK125" s="102"/>
      <c r="BL125" s="102"/>
      <c r="BM125" s="102"/>
      <c r="BN125" s="102"/>
      <c r="BO125" s="102"/>
      <c r="BP125" s="102"/>
      <c r="BQ125" s="102"/>
      <c r="BR125" s="102"/>
      <c r="BS125" s="102"/>
      <c r="BT125" s="102"/>
      <c r="BU125" s="102"/>
      <c r="BV125" s="106"/>
      <c r="BW125" s="106"/>
      <c r="BX125" s="106"/>
      <c r="BY125" s="106"/>
      <c r="BZ125" s="106"/>
      <c r="CA125" s="106"/>
      <c r="CB125" s="106"/>
      <c r="CC125" s="106"/>
      <c r="CD125" s="106"/>
      <c r="CE125" s="106"/>
      <c r="CF125" s="106"/>
      <c r="CG125" s="106"/>
      <c r="CH125" s="106"/>
      <c r="CI125" s="106"/>
      <c r="CJ125" s="106"/>
      <c r="CK125" s="98">
        <f>SUM(C125:CJ125)</f>
        <v>117</v>
      </c>
      <c r="CL125" s="99">
        <f t="shared" si="13"/>
        <v>5</v>
      </c>
    </row>
    <row r="126" spans="1:90" ht="12" x14ac:dyDescent="0.2">
      <c r="A126" s="100" t="s">
        <v>437</v>
      </c>
      <c r="B126" s="161"/>
      <c r="C126" s="103">
        <v>5</v>
      </c>
      <c r="D126" s="103">
        <v>5</v>
      </c>
      <c r="E126" s="103">
        <v>5</v>
      </c>
      <c r="F126" s="103">
        <v>5</v>
      </c>
      <c r="G126" s="103">
        <v>5</v>
      </c>
      <c r="H126" s="103">
        <v>5</v>
      </c>
      <c r="I126" s="103">
        <v>5</v>
      </c>
      <c r="J126" s="103">
        <v>5</v>
      </c>
      <c r="K126" s="103">
        <v>1</v>
      </c>
      <c r="L126" s="103">
        <v>5</v>
      </c>
      <c r="M126" s="103">
        <v>5</v>
      </c>
      <c r="N126" s="103">
        <v>5</v>
      </c>
      <c r="O126" s="103">
        <v>5</v>
      </c>
      <c r="P126" s="103">
        <v>5</v>
      </c>
      <c r="Q126" s="103">
        <v>5</v>
      </c>
      <c r="R126" s="103">
        <v>5</v>
      </c>
      <c r="S126" s="103">
        <v>5</v>
      </c>
      <c r="T126" s="103">
        <v>5</v>
      </c>
      <c r="U126" s="103">
        <v>5</v>
      </c>
      <c r="V126" s="103">
        <v>5</v>
      </c>
      <c r="W126" s="103">
        <v>5</v>
      </c>
      <c r="X126" s="103">
        <v>5</v>
      </c>
      <c r="Y126" s="103">
        <v>5</v>
      </c>
      <c r="Z126" s="103">
        <v>5</v>
      </c>
      <c r="AA126" s="103">
        <v>5</v>
      </c>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6"/>
      <c r="BW126" s="106"/>
      <c r="BX126" s="106"/>
      <c r="BY126" s="106"/>
      <c r="BZ126" s="106"/>
      <c r="CA126" s="106"/>
      <c r="CB126" s="106"/>
      <c r="CC126" s="106"/>
      <c r="CD126" s="106"/>
      <c r="CE126" s="106"/>
      <c r="CF126" s="106"/>
      <c r="CG126" s="106"/>
      <c r="CH126" s="106"/>
      <c r="CI126" s="106"/>
      <c r="CJ126" s="106"/>
      <c r="CK126" s="98">
        <f>SUM(C126:CJ126)</f>
        <v>121</v>
      </c>
      <c r="CL126" s="99">
        <f t="shared" si="13"/>
        <v>5</v>
      </c>
    </row>
    <row r="127" spans="1:90" ht="18.75" x14ac:dyDescent="0.2">
      <c r="A127" s="100" t="s">
        <v>438</v>
      </c>
      <c r="B127" s="161"/>
      <c r="C127" s="103" t="s">
        <v>439</v>
      </c>
      <c r="D127" s="103" t="s">
        <v>439</v>
      </c>
      <c r="E127" s="103" t="s">
        <v>439</v>
      </c>
      <c r="F127" s="103" t="s">
        <v>439</v>
      </c>
      <c r="G127" s="103" t="s">
        <v>439</v>
      </c>
      <c r="H127" s="103" t="s">
        <v>439</v>
      </c>
      <c r="I127" s="103" t="s">
        <v>439</v>
      </c>
      <c r="J127" s="103" t="s">
        <v>439</v>
      </c>
      <c r="K127" s="103" t="s">
        <v>439</v>
      </c>
      <c r="L127" s="103" t="s">
        <v>439</v>
      </c>
      <c r="M127" s="103" t="s">
        <v>439</v>
      </c>
      <c r="N127" s="103" t="s">
        <v>439</v>
      </c>
      <c r="O127" s="103" t="s">
        <v>439</v>
      </c>
      <c r="P127" s="103" t="s">
        <v>439</v>
      </c>
      <c r="Q127" s="103" t="s">
        <v>439</v>
      </c>
      <c r="R127" s="103" t="s">
        <v>439</v>
      </c>
      <c r="S127" s="103" t="s">
        <v>439</v>
      </c>
      <c r="T127" s="103" t="s">
        <v>439</v>
      </c>
      <c r="U127" s="103" t="s">
        <v>439</v>
      </c>
      <c r="V127" s="103" t="s">
        <v>439</v>
      </c>
      <c r="W127" s="103" t="s">
        <v>439</v>
      </c>
      <c r="X127" s="103" t="s">
        <v>439</v>
      </c>
      <c r="Y127" s="103" t="s">
        <v>439</v>
      </c>
      <c r="Z127" s="103" t="s">
        <v>439</v>
      </c>
      <c r="AA127" s="103" t="s">
        <v>439</v>
      </c>
      <c r="AB127" s="102"/>
      <c r="AC127" s="102"/>
      <c r="AD127" s="102"/>
      <c r="AE127" s="102"/>
      <c r="AF127" s="102"/>
      <c r="AG127" s="102"/>
      <c r="AH127" s="102"/>
      <c r="AI127" s="102"/>
      <c r="AJ127" s="102"/>
      <c r="AK127" s="102"/>
      <c r="AL127" s="102"/>
      <c r="AM127" s="102"/>
      <c r="AN127" s="102"/>
      <c r="AO127" s="102"/>
      <c r="AP127" s="102"/>
      <c r="AQ127" s="102"/>
      <c r="AR127" s="102"/>
      <c r="AS127" s="102"/>
      <c r="AT127" s="102"/>
      <c r="AU127" s="102"/>
      <c r="AV127" s="102"/>
      <c r="AW127" s="102"/>
      <c r="AX127" s="102"/>
      <c r="AY127" s="102"/>
      <c r="AZ127" s="102"/>
      <c r="BA127" s="102"/>
      <c r="BB127" s="102"/>
      <c r="BC127" s="102"/>
      <c r="BD127" s="102"/>
      <c r="BE127" s="102"/>
      <c r="BF127" s="102"/>
      <c r="BG127" s="102"/>
      <c r="BH127" s="102"/>
      <c r="BI127" s="102"/>
      <c r="BJ127" s="102"/>
      <c r="BK127" s="102"/>
      <c r="BL127" s="102"/>
      <c r="BM127" s="102"/>
      <c r="BN127" s="102"/>
      <c r="BO127" s="102"/>
      <c r="BP127" s="102"/>
      <c r="BQ127" s="102"/>
      <c r="BR127" s="102"/>
      <c r="BS127" s="102"/>
      <c r="BT127" s="102"/>
      <c r="BU127" s="102"/>
      <c r="BV127" s="106"/>
      <c r="BW127" s="106"/>
      <c r="BX127" s="106"/>
      <c r="BY127" s="106"/>
      <c r="BZ127" s="106"/>
      <c r="CA127" s="106"/>
      <c r="CB127" s="106"/>
      <c r="CC127" s="106"/>
      <c r="CD127" s="106"/>
      <c r="CE127" s="106"/>
      <c r="CF127" s="106"/>
      <c r="CG127" s="106"/>
      <c r="CH127" s="106"/>
      <c r="CI127" s="106"/>
      <c r="CJ127" s="106"/>
      <c r="CK127" s="98" t="s">
        <v>439</v>
      </c>
      <c r="CL127" s="99" t="s">
        <v>439</v>
      </c>
    </row>
    <row r="128" spans="1:90" ht="18.75" x14ac:dyDescent="0.2">
      <c r="A128" s="100" t="s">
        <v>440</v>
      </c>
      <c r="B128" s="161"/>
      <c r="C128" s="103" t="s">
        <v>439</v>
      </c>
      <c r="D128" s="103" t="s">
        <v>439</v>
      </c>
      <c r="E128" s="103" t="s">
        <v>439</v>
      </c>
      <c r="F128" s="103" t="s">
        <v>439</v>
      </c>
      <c r="G128" s="103" t="s">
        <v>439</v>
      </c>
      <c r="H128" s="103" t="s">
        <v>439</v>
      </c>
      <c r="I128" s="103" t="s">
        <v>439</v>
      </c>
      <c r="J128" s="103" t="s">
        <v>439</v>
      </c>
      <c r="K128" s="103" t="s">
        <v>439</v>
      </c>
      <c r="L128" s="103" t="s">
        <v>439</v>
      </c>
      <c r="M128" s="103" t="s">
        <v>439</v>
      </c>
      <c r="N128" s="103" t="s">
        <v>439</v>
      </c>
      <c r="O128" s="103" t="s">
        <v>439</v>
      </c>
      <c r="P128" s="103" t="s">
        <v>439</v>
      </c>
      <c r="Q128" s="103" t="s">
        <v>441</v>
      </c>
      <c r="R128" s="103" t="s">
        <v>439</v>
      </c>
      <c r="S128" s="103" t="s">
        <v>441</v>
      </c>
      <c r="T128" s="103" t="s">
        <v>439</v>
      </c>
      <c r="U128" s="103" t="s">
        <v>439</v>
      </c>
      <c r="V128" s="103" t="s">
        <v>439</v>
      </c>
      <c r="W128" s="103" t="s">
        <v>439</v>
      </c>
      <c r="X128" s="103" t="s">
        <v>439</v>
      </c>
      <c r="Y128" s="103" t="s">
        <v>439</v>
      </c>
      <c r="Z128" s="103" t="s">
        <v>441</v>
      </c>
      <c r="AA128" s="103" t="s">
        <v>439</v>
      </c>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c r="AW128" s="102"/>
      <c r="AX128" s="102"/>
      <c r="AY128" s="102"/>
      <c r="AZ128" s="102"/>
      <c r="BA128" s="102"/>
      <c r="BB128" s="102"/>
      <c r="BC128" s="102"/>
      <c r="BD128" s="102"/>
      <c r="BE128" s="102"/>
      <c r="BF128" s="102"/>
      <c r="BG128" s="102"/>
      <c r="BH128" s="102"/>
      <c r="BI128" s="102"/>
      <c r="BJ128" s="102"/>
      <c r="BK128" s="102"/>
      <c r="BL128" s="102"/>
      <c r="BM128" s="102"/>
      <c r="BN128" s="102"/>
      <c r="BO128" s="102"/>
      <c r="BP128" s="102"/>
      <c r="BQ128" s="102"/>
      <c r="BR128" s="102"/>
      <c r="BS128" s="102"/>
      <c r="BT128" s="102"/>
      <c r="BU128" s="102"/>
      <c r="BV128" s="106"/>
      <c r="BW128" s="106"/>
      <c r="BX128" s="106"/>
      <c r="BY128" s="106"/>
      <c r="BZ128" s="106"/>
      <c r="CA128" s="106"/>
      <c r="CB128" s="106"/>
      <c r="CC128" s="106"/>
      <c r="CD128" s="106"/>
      <c r="CE128" s="106"/>
      <c r="CF128" s="106"/>
      <c r="CG128" s="106"/>
      <c r="CH128" s="106"/>
      <c r="CI128" s="106"/>
      <c r="CJ128" s="106"/>
      <c r="CK128" s="98" t="s">
        <v>439</v>
      </c>
      <c r="CL128" s="99" t="s">
        <v>439</v>
      </c>
    </row>
    <row r="129" spans="1:90" ht="12" x14ac:dyDescent="0.2">
      <c r="A129" s="100" t="s">
        <v>419</v>
      </c>
      <c r="B129" s="161"/>
      <c r="C129" s="110">
        <v>5</v>
      </c>
      <c r="D129" s="110">
        <v>5</v>
      </c>
      <c r="E129" s="110">
        <v>5</v>
      </c>
      <c r="F129" s="110">
        <v>5</v>
      </c>
      <c r="G129" s="110">
        <v>5</v>
      </c>
      <c r="H129" s="110">
        <v>5</v>
      </c>
      <c r="I129" s="110">
        <v>5</v>
      </c>
      <c r="J129" s="110">
        <v>5</v>
      </c>
      <c r="K129" s="110">
        <v>2</v>
      </c>
      <c r="L129" s="110">
        <v>5</v>
      </c>
      <c r="M129" s="110">
        <v>5</v>
      </c>
      <c r="N129" s="110">
        <v>5</v>
      </c>
      <c r="O129" s="110">
        <v>5</v>
      </c>
      <c r="P129" s="110">
        <v>5</v>
      </c>
      <c r="Q129" s="110">
        <v>4</v>
      </c>
      <c r="R129" s="110">
        <v>5</v>
      </c>
      <c r="S129" s="110">
        <v>5</v>
      </c>
      <c r="T129" s="110">
        <v>5</v>
      </c>
      <c r="U129" s="110">
        <v>5</v>
      </c>
      <c r="V129" s="110">
        <v>5</v>
      </c>
      <c r="W129" s="110">
        <v>5</v>
      </c>
      <c r="X129" s="110">
        <v>5</v>
      </c>
      <c r="Y129" s="110">
        <v>5</v>
      </c>
      <c r="Z129" s="110">
        <v>5</v>
      </c>
      <c r="AA129" s="110">
        <v>5</v>
      </c>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6"/>
      <c r="BW129" s="106"/>
      <c r="BX129" s="106"/>
      <c r="BY129" s="106"/>
      <c r="BZ129" s="106"/>
      <c r="CA129" s="106"/>
      <c r="CB129" s="106"/>
      <c r="CC129" s="106"/>
      <c r="CD129" s="106"/>
      <c r="CE129" s="106"/>
      <c r="CF129" s="106"/>
      <c r="CG129" s="106"/>
      <c r="CH129" s="106"/>
      <c r="CI129" s="106"/>
      <c r="CJ129" s="106"/>
      <c r="CK129" s="98">
        <f>SUM(C129:CJ129)</f>
        <v>121</v>
      </c>
      <c r="CL129" s="99">
        <f>ROUNDUP(CK129/25,0)</f>
        <v>5</v>
      </c>
    </row>
    <row r="130" spans="1:90" ht="12" x14ac:dyDescent="0.2">
      <c r="A130" s="91" t="s">
        <v>469</v>
      </c>
      <c r="B130" s="160" t="s">
        <v>470</v>
      </c>
      <c r="C130" s="92">
        <v>134</v>
      </c>
      <c r="D130" s="92">
        <v>138</v>
      </c>
      <c r="E130" s="92">
        <v>22</v>
      </c>
      <c r="F130" s="92">
        <v>139</v>
      </c>
      <c r="G130" s="92">
        <v>155</v>
      </c>
      <c r="H130" s="92">
        <v>156</v>
      </c>
      <c r="I130" s="92">
        <v>24</v>
      </c>
      <c r="J130" s="92">
        <v>31</v>
      </c>
      <c r="K130" s="92">
        <v>117</v>
      </c>
      <c r="L130" s="92">
        <v>120</v>
      </c>
      <c r="M130" s="92">
        <v>137</v>
      </c>
      <c r="N130" s="92">
        <v>45</v>
      </c>
      <c r="O130" s="92">
        <v>115</v>
      </c>
      <c r="P130" s="92">
        <v>170</v>
      </c>
      <c r="Q130" s="92">
        <v>45</v>
      </c>
      <c r="R130" s="92">
        <v>170</v>
      </c>
      <c r="S130" s="92">
        <v>139</v>
      </c>
      <c r="T130" s="92">
        <v>174</v>
      </c>
      <c r="U130" s="92">
        <v>131</v>
      </c>
      <c r="V130" s="92">
        <v>41</v>
      </c>
      <c r="W130" s="92">
        <v>123</v>
      </c>
      <c r="X130" s="92">
        <v>89</v>
      </c>
      <c r="Y130" s="92">
        <v>185</v>
      </c>
      <c r="Z130" s="92">
        <v>142</v>
      </c>
      <c r="AA130" s="92">
        <v>165</v>
      </c>
      <c r="AB130" s="92">
        <v>150</v>
      </c>
      <c r="AC130" s="92">
        <v>50</v>
      </c>
      <c r="AD130" s="92">
        <v>108</v>
      </c>
      <c r="AE130" s="92">
        <v>122</v>
      </c>
      <c r="AF130" s="92">
        <v>116</v>
      </c>
      <c r="AG130" s="92">
        <v>101</v>
      </c>
      <c r="AH130" s="92">
        <v>174</v>
      </c>
      <c r="AI130" s="92">
        <v>184</v>
      </c>
      <c r="AJ130" s="92">
        <v>86</v>
      </c>
      <c r="AK130" s="94"/>
      <c r="AL130" s="94"/>
      <c r="AM130" s="94"/>
      <c r="AN130" s="94"/>
      <c r="AO130" s="94"/>
      <c r="AP130" s="94"/>
      <c r="AQ130" s="94"/>
      <c r="AR130" s="94"/>
      <c r="AS130" s="94"/>
      <c r="AT130" s="94"/>
      <c r="AU130" s="94"/>
      <c r="AV130" s="94"/>
      <c r="AW130" s="94"/>
      <c r="AX130" s="94"/>
      <c r="AY130" s="94"/>
      <c r="AZ130" s="94"/>
      <c r="BA130" s="94"/>
      <c r="BB130" s="94"/>
      <c r="BC130" s="94"/>
      <c r="BD130" s="94"/>
      <c r="BE130" s="94"/>
      <c r="BF130" s="94"/>
      <c r="BG130" s="94"/>
      <c r="BH130" s="94"/>
      <c r="BI130" s="94"/>
      <c r="BJ130" s="94"/>
      <c r="BK130" s="94"/>
      <c r="BL130" s="94"/>
      <c r="BM130" s="94"/>
      <c r="BN130" s="94"/>
      <c r="BO130" s="94"/>
      <c r="BP130" s="94"/>
      <c r="BQ130" s="94"/>
      <c r="BR130" s="94"/>
      <c r="BS130" s="94"/>
      <c r="BT130" s="94"/>
      <c r="BU130" s="94"/>
      <c r="BV130" s="94"/>
      <c r="BW130" s="94"/>
      <c r="BX130" s="94"/>
      <c r="BY130" s="94"/>
      <c r="BZ130" s="94"/>
      <c r="CA130" s="94"/>
      <c r="CB130" s="94"/>
      <c r="CC130" s="94"/>
      <c r="CD130" s="94"/>
      <c r="CE130" s="94"/>
      <c r="CF130" s="94"/>
      <c r="CG130" s="94"/>
      <c r="CH130" s="94"/>
      <c r="CI130" s="94"/>
      <c r="CJ130" s="94"/>
      <c r="CK130" s="95" t="s">
        <v>374</v>
      </c>
      <c r="CL130" s="96" t="s">
        <v>432</v>
      </c>
    </row>
    <row r="131" spans="1:90" ht="12" x14ac:dyDescent="0.2">
      <c r="A131" s="91" t="s">
        <v>433</v>
      </c>
      <c r="B131" s="160"/>
      <c r="C131" s="97">
        <v>5</v>
      </c>
      <c r="D131" s="97">
        <v>5</v>
      </c>
      <c r="E131" s="97">
        <v>2</v>
      </c>
      <c r="F131" s="97">
        <v>3</v>
      </c>
      <c r="G131" s="97">
        <v>5</v>
      </c>
      <c r="H131" s="97">
        <v>5</v>
      </c>
      <c r="I131" s="97">
        <v>3</v>
      </c>
      <c r="J131" s="97">
        <v>5</v>
      </c>
      <c r="K131" s="97">
        <v>4</v>
      </c>
      <c r="L131" s="97">
        <v>4</v>
      </c>
      <c r="M131" s="97">
        <v>5</v>
      </c>
      <c r="N131" s="97">
        <v>3</v>
      </c>
      <c r="O131" s="97">
        <v>4</v>
      </c>
      <c r="P131" s="97">
        <v>4</v>
      </c>
      <c r="Q131" s="97">
        <v>3</v>
      </c>
      <c r="R131" s="97">
        <v>4</v>
      </c>
      <c r="S131" s="97">
        <v>3</v>
      </c>
      <c r="T131" s="97">
        <v>4</v>
      </c>
      <c r="U131" s="97">
        <v>4</v>
      </c>
      <c r="V131" s="97">
        <v>2</v>
      </c>
      <c r="W131" s="97">
        <v>4</v>
      </c>
      <c r="X131" s="97">
        <v>4</v>
      </c>
      <c r="Y131" s="97">
        <v>5</v>
      </c>
      <c r="Z131" s="97">
        <v>2</v>
      </c>
      <c r="AA131" s="97">
        <v>4</v>
      </c>
      <c r="AB131" s="97">
        <v>5</v>
      </c>
      <c r="AC131" s="97">
        <v>4</v>
      </c>
      <c r="AD131" s="97">
        <v>4</v>
      </c>
      <c r="AE131" s="97">
        <v>4</v>
      </c>
      <c r="AF131" s="97">
        <v>5</v>
      </c>
      <c r="AG131" s="97">
        <v>3</v>
      </c>
      <c r="AH131" s="97">
        <v>3</v>
      </c>
      <c r="AI131" s="97">
        <v>5</v>
      </c>
      <c r="AJ131" s="97">
        <v>3</v>
      </c>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c r="BL131" s="94"/>
      <c r="BM131" s="94"/>
      <c r="BN131" s="94"/>
      <c r="BO131" s="94"/>
      <c r="BP131" s="94"/>
      <c r="BQ131" s="94"/>
      <c r="BR131" s="94"/>
      <c r="BS131" s="94"/>
      <c r="BT131" s="94"/>
      <c r="BU131" s="94"/>
      <c r="BV131" s="94"/>
      <c r="BW131" s="94"/>
      <c r="BX131" s="94"/>
      <c r="BY131" s="94"/>
      <c r="BZ131" s="94"/>
      <c r="CA131" s="94"/>
      <c r="CB131" s="94"/>
      <c r="CC131" s="94"/>
      <c r="CD131" s="94"/>
      <c r="CE131" s="94"/>
      <c r="CF131" s="94"/>
      <c r="CG131" s="94"/>
      <c r="CH131" s="94"/>
      <c r="CI131" s="94"/>
      <c r="CJ131" s="94"/>
      <c r="CK131" s="98">
        <f>SUM(C131:CJ131)</f>
        <v>132</v>
      </c>
      <c r="CL131" s="99">
        <f>ROUNDUP(CK131/34,0)</f>
        <v>4</v>
      </c>
    </row>
    <row r="132" spans="1:90" ht="12" x14ac:dyDescent="0.2">
      <c r="A132" s="91" t="s">
        <v>434</v>
      </c>
      <c r="B132" s="160"/>
      <c r="C132" s="97">
        <v>5</v>
      </c>
      <c r="D132" s="97">
        <v>4</v>
      </c>
      <c r="E132" s="97">
        <v>2</v>
      </c>
      <c r="F132" s="97">
        <v>4</v>
      </c>
      <c r="G132" s="97">
        <v>5</v>
      </c>
      <c r="H132" s="97">
        <v>5</v>
      </c>
      <c r="I132" s="97">
        <v>4</v>
      </c>
      <c r="J132" s="97">
        <v>3</v>
      </c>
      <c r="K132" s="97">
        <v>4</v>
      </c>
      <c r="L132" s="97">
        <v>4</v>
      </c>
      <c r="M132" s="97">
        <v>4</v>
      </c>
      <c r="N132" s="97">
        <v>3</v>
      </c>
      <c r="O132" s="97">
        <v>3</v>
      </c>
      <c r="P132" s="97">
        <v>4</v>
      </c>
      <c r="Q132" s="97">
        <v>2</v>
      </c>
      <c r="R132" s="97">
        <v>4</v>
      </c>
      <c r="S132" s="97">
        <v>3</v>
      </c>
      <c r="T132" s="97">
        <v>3</v>
      </c>
      <c r="U132" s="97">
        <v>4</v>
      </c>
      <c r="V132" s="97">
        <v>2</v>
      </c>
      <c r="W132" s="97">
        <v>4</v>
      </c>
      <c r="X132" s="97">
        <v>3</v>
      </c>
      <c r="Y132" s="97">
        <v>5</v>
      </c>
      <c r="Z132" s="97">
        <v>1</v>
      </c>
      <c r="AA132" s="97">
        <v>4</v>
      </c>
      <c r="AB132" s="97">
        <v>5</v>
      </c>
      <c r="AC132" s="97">
        <v>3</v>
      </c>
      <c r="AD132" s="97">
        <v>4</v>
      </c>
      <c r="AE132" s="97">
        <v>4</v>
      </c>
      <c r="AF132" s="97">
        <v>4</v>
      </c>
      <c r="AG132" s="97">
        <v>3</v>
      </c>
      <c r="AH132" s="97">
        <v>3</v>
      </c>
      <c r="AI132" s="97">
        <v>4</v>
      </c>
      <c r="AJ132" s="97">
        <v>3</v>
      </c>
      <c r="AK132" s="94"/>
      <c r="AL132" s="94"/>
      <c r="AM132" s="94"/>
      <c r="AN132" s="94"/>
      <c r="AO132" s="94"/>
      <c r="AP132" s="94"/>
      <c r="AQ132" s="94"/>
      <c r="AR132" s="94"/>
      <c r="AS132" s="94"/>
      <c r="AT132" s="94"/>
      <c r="AU132" s="94"/>
      <c r="AV132" s="94"/>
      <c r="AW132" s="94"/>
      <c r="AX132" s="94"/>
      <c r="AY132" s="94"/>
      <c r="AZ132" s="94"/>
      <c r="BA132" s="94"/>
      <c r="BB132" s="94"/>
      <c r="BC132" s="94"/>
      <c r="BD132" s="94"/>
      <c r="BE132" s="94"/>
      <c r="BF132" s="94"/>
      <c r="BG132" s="94"/>
      <c r="BH132" s="94"/>
      <c r="BI132" s="94"/>
      <c r="BJ132" s="94"/>
      <c r="BK132" s="94"/>
      <c r="BL132" s="94"/>
      <c r="BM132" s="94"/>
      <c r="BN132" s="94"/>
      <c r="BO132" s="94"/>
      <c r="BP132" s="94"/>
      <c r="BQ132" s="94"/>
      <c r="BR132" s="94"/>
      <c r="BS132" s="94"/>
      <c r="BT132" s="94"/>
      <c r="BU132" s="94"/>
      <c r="BV132" s="94"/>
      <c r="BW132" s="94"/>
      <c r="BX132" s="94"/>
      <c r="BY132" s="94"/>
      <c r="BZ132" s="94"/>
      <c r="CA132" s="94"/>
      <c r="CB132" s="94"/>
      <c r="CC132" s="94"/>
      <c r="CD132" s="94"/>
      <c r="CE132" s="94"/>
      <c r="CF132" s="94"/>
      <c r="CG132" s="94"/>
      <c r="CH132" s="94"/>
      <c r="CI132" s="94"/>
      <c r="CJ132" s="94"/>
      <c r="CK132" s="98">
        <f>SUM(C132:CJ132)</f>
        <v>122</v>
      </c>
      <c r="CL132" s="99">
        <f t="shared" ref="CL132:CL135" si="14">ROUNDUP(CK132/34,0)</f>
        <v>4</v>
      </c>
    </row>
    <row r="133" spans="1:90" ht="12" x14ac:dyDescent="0.2">
      <c r="A133" s="91" t="s">
        <v>435</v>
      </c>
      <c r="B133" s="160"/>
      <c r="C133" s="97">
        <v>4</v>
      </c>
      <c r="D133" s="97">
        <v>5</v>
      </c>
      <c r="E133" s="97">
        <v>1</v>
      </c>
      <c r="F133" s="97">
        <v>3</v>
      </c>
      <c r="G133" s="97">
        <v>4</v>
      </c>
      <c r="H133" s="97">
        <v>5</v>
      </c>
      <c r="I133" s="97">
        <v>4</v>
      </c>
      <c r="J133" s="97">
        <v>4</v>
      </c>
      <c r="K133" s="97">
        <v>3</v>
      </c>
      <c r="L133" s="97">
        <v>4</v>
      </c>
      <c r="M133" s="97">
        <v>5</v>
      </c>
      <c r="N133" s="97">
        <v>3</v>
      </c>
      <c r="O133" s="97">
        <v>4</v>
      </c>
      <c r="P133" s="97">
        <v>5</v>
      </c>
      <c r="Q133" s="97">
        <v>3</v>
      </c>
      <c r="R133" s="97">
        <v>5</v>
      </c>
      <c r="S133" s="97">
        <v>3</v>
      </c>
      <c r="T133" s="97">
        <v>4</v>
      </c>
      <c r="U133" s="97">
        <v>4</v>
      </c>
      <c r="V133" s="97">
        <v>2</v>
      </c>
      <c r="W133" s="97">
        <v>4</v>
      </c>
      <c r="X133" s="97">
        <v>5</v>
      </c>
      <c r="Y133" s="97">
        <v>4</v>
      </c>
      <c r="Z133" s="97">
        <v>5</v>
      </c>
      <c r="AA133" s="97">
        <v>5</v>
      </c>
      <c r="AB133" s="97">
        <v>4</v>
      </c>
      <c r="AC133" s="97">
        <v>3</v>
      </c>
      <c r="AD133" s="97">
        <v>3</v>
      </c>
      <c r="AE133" s="97">
        <v>4</v>
      </c>
      <c r="AF133" s="97">
        <v>4</v>
      </c>
      <c r="AG133" s="97">
        <v>4</v>
      </c>
      <c r="AH133" s="97">
        <v>4</v>
      </c>
      <c r="AI133" s="97">
        <v>4</v>
      </c>
      <c r="AJ133" s="97">
        <v>2</v>
      </c>
      <c r="AK133" s="94"/>
      <c r="AL133" s="94"/>
      <c r="AM133" s="94"/>
      <c r="AN133" s="94"/>
      <c r="AO133" s="94"/>
      <c r="AP133" s="94"/>
      <c r="AQ133" s="94"/>
      <c r="AR133" s="94"/>
      <c r="AS133" s="94"/>
      <c r="AT133" s="94"/>
      <c r="AU133" s="94"/>
      <c r="AV133" s="94"/>
      <c r="AW133" s="94"/>
      <c r="AX133" s="94"/>
      <c r="AY133" s="94"/>
      <c r="AZ133" s="94"/>
      <c r="BA133" s="94"/>
      <c r="BB133" s="94"/>
      <c r="BC133" s="94"/>
      <c r="BD133" s="94"/>
      <c r="BE133" s="94"/>
      <c r="BF133" s="94"/>
      <c r="BG133" s="94"/>
      <c r="BH133" s="94"/>
      <c r="BI133" s="94"/>
      <c r="BJ133" s="94"/>
      <c r="BK133" s="94"/>
      <c r="BL133" s="94"/>
      <c r="BM133" s="94"/>
      <c r="BN133" s="94"/>
      <c r="BO133" s="94"/>
      <c r="BP133" s="94"/>
      <c r="BQ133" s="94"/>
      <c r="BR133" s="94"/>
      <c r="BS133" s="94"/>
      <c r="BT133" s="94"/>
      <c r="BU133" s="94"/>
      <c r="BV133" s="94"/>
      <c r="BW133" s="94"/>
      <c r="BX133" s="94"/>
      <c r="BY133" s="94"/>
      <c r="BZ133" s="94"/>
      <c r="CA133" s="94"/>
      <c r="CB133" s="94"/>
      <c r="CC133" s="94"/>
      <c r="CD133" s="94"/>
      <c r="CE133" s="94"/>
      <c r="CF133" s="94"/>
      <c r="CG133" s="94"/>
      <c r="CH133" s="94"/>
      <c r="CI133" s="94"/>
      <c r="CJ133" s="94"/>
      <c r="CK133" s="98">
        <f>SUM(C133:CJ133)</f>
        <v>130</v>
      </c>
      <c r="CL133" s="99">
        <f t="shared" si="14"/>
        <v>4</v>
      </c>
    </row>
    <row r="134" spans="1:90" ht="12" x14ac:dyDescent="0.2">
      <c r="A134" s="91" t="s">
        <v>436</v>
      </c>
      <c r="B134" s="160"/>
      <c r="C134" s="97">
        <v>4</v>
      </c>
      <c r="D134" s="97">
        <v>5</v>
      </c>
      <c r="E134" s="97">
        <v>2</v>
      </c>
      <c r="F134" s="97">
        <v>3</v>
      </c>
      <c r="G134" s="97">
        <v>4</v>
      </c>
      <c r="H134" s="97">
        <v>5</v>
      </c>
      <c r="I134" s="97">
        <v>3</v>
      </c>
      <c r="J134" s="97">
        <v>4</v>
      </c>
      <c r="K134" s="97">
        <v>4</v>
      </c>
      <c r="L134" s="97">
        <v>4</v>
      </c>
      <c r="M134" s="97">
        <v>4</v>
      </c>
      <c r="N134" s="97">
        <v>3</v>
      </c>
      <c r="O134" s="97">
        <v>3</v>
      </c>
      <c r="P134" s="97">
        <v>5</v>
      </c>
      <c r="Q134" s="97">
        <v>3</v>
      </c>
      <c r="R134" s="97">
        <v>4</v>
      </c>
      <c r="S134" s="97">
        <v>3</v>
      </c>
      <c r="T134" s="97">
        <v>3</v>
      </c>
      <c r="U134" s="97">
        <v>3</v>
      </c>
      <c r="V134" s="97">
        <v>2</v>
      </c>
      <c r="W134" s="97">
        <v>4</v>
      </c>
      <c r="X134" s="97">
        <v>4</v>
      </c>
      <c r="Y134" s="97">
        <v>4</v>
      </c>
      <c r="Z134" s="97"/>
      <c r="AA134" s="97">
        <v>4</v>
      </c>
      <c r="AB134" s="97">
        <v>5</v>
      </c>
      <c r="AC134" s="97">
        <v>4</v>
      </c>
      <c r="AD134" s="97">
        <v>4</v>
      </c>
      <c r="AE134" s="97">
        <v>4</v>
      </c>
      <c r="AF134" s="97">
        <v>5</v>
      </c>
      <c r="AG134" s="97">
        <v>3</v>
      </c>
      <c r="AH134" s="97">
        <v>3</v>
      </c>
      <c r="AI134" s="97">
        <v>5</v>
      </c>
      <c r="AJ134" s="97">
        <v>4</v>
      </c>
      <c r="AK134" s="94"/>
      <c r="AL134" s="94"/>
      <c r="AM134" s="94"/>
      <c r="AN134" s="94"/>
      <c r="AO134" s="94"/>
      <c r="AP134" s="94"/>
      <c r="AQ134" s="94"/>
      <c r="AR134" s="94"/>
      <c r="AS134" s="94"/>
      <c r="AT134" s="94"/>
      <c r="AU134" s="94"/>
      <c r="AV134" s="94"/>
      <c r="AW134" s="94"/>
      <c r="AX134" s="94"/>
      <c r="AY134" s="94"/>
      <c r="AZ134" s="94"/>
      <c r="BA134" s="94"/>
      <c r="BB134" s="94"/>
      <c r="BC134" s="94"/>
      <c r="BD134" s="94"/>
      <c r="BE134" s="94"/>
      <c r="BF134" s="94"/>
      <c r="BG134" s="94"/>
      <c r="BH134" s="94"/>
      <c r="BI134" s="94"/>
      <c r="BJ134" s="94"/>
      <c r="BK134" s="94"/>
      <c r="BL134" s="94"/>
      <c r="BM134" s="94"/>
      <c r="BN134" s="94"/>
      <c r="BO134" s="94"/>
      <c r="BP134" s="94"/>
      <c r="BQ134" s="94"/>
      <c r="BR134" s="94"/>
      <c r="BS134" s="94"/>
      <c r="BT134" s="94"/>
      <c r="BU134" s="94"/>
      <c r="BV134" s="94"/>
      <c r="BW134" s="94"/>
      <c r="BX134" s="94"/>
      <c r="BY134" s="94"/>
      <c r="BZ134" s="94"/>
      <c r="CA134" s="94"/>
      <c r="CB134" s="94"/>
      <c r="CC134" s="94"/>
      <c r="CD134" s="94"/>
      <c r="CE134" s="94"/>
      <c r="CF134" s="94"/>
      <c r="CG134" s="94"/>
      <c r="CH134" s="94"/>
      <c r="CI134" s="94"/>
      <c r="CJ134" s="94"/>
      <c r="CK134" s="98">
        <f>SUM(C134:CJ134)</f>
        <v>124</v>
      </c>
      <c r="CL134" s="99">
        <f t="shared" si="14"/>
        <v>4</v>
      </c>
    </row>
    <row r="135" spans="1:90" ht="12" x14ac:dyDescent="0.2">
      <c r="A135" s="91" t="s">
        <v>437</v>
      </c>
      <c r="B135" s="160"/>
      <c r="C135" s="97">
        <v>5</v>
      </c>
      <c r="D135" s="97">
        <v>5</v>
      </c>
      <c r="E135" s="97">
        <v>3</v>
      </c>
      <c r="F135" s="97">
        <v>3</v>
      </c>
      <c r="G135" s="97">
        <v>5</v>
      </c>
      <c r="H135" s="97">
        <v>5</v>
      </c>
      <c r="I135" s="97">
        <v>4</v>
      </c>
      <c r="J135" s="97">
        <v>3</v>
      </c>
      <c r="K135" s="97">
        <v>4</v>
      </c>
      <c r="L135" s="97">
        <v>4</v>
      </c>
      <c r="M135" s="97">
        <v>5</v>
      </c>
      <c r="N135" s="97">
        <v>3</v>
      </c>
      <c r="O135" s="97">
        <v>4</v>
      </c>
      <c r="P135" s="97">
        <v>4</v>
      </c>
      <c r="Q135" s="97">
        <v>2</v>
      </c>
      <c r="R135" s="97">
        <v>4</v>
      </c>
      <c r="S135" s="97">
        <v>3</v>
      </c>
      <c r="T135" s="97">
        <v>4</v>
      </c>
      <c r="U135" s="97">
        <v>5</v>
      </c>
      <c r="V135" s="97">
        <v>2</v>
      </c>
      <c r="W135" s="97">
        <v>4</v>
      </c>
      <c r="X135" s="97">
        <v>3</v>
      </c>
      <c r="Y135" s="97">
        <v>5</v>
      </c>
      <c r="Z135" s="97">
        <v>5</v>
      </c>
      <c r="AA135" s="97">
        <v>3</v>
      </c>
      <c r="AB135" s="97">
        <v>5</v>
      </c>
      <c r="AC135" s="97">
        <v>5</v>
      </c>
      <c r="AD135" s="97">
        <v>4</v>
      </c>
      <c r="AE135" s="97">
        <v>4</v>
      </c>
      <c r="AF135" s="97">
        <v>5</v>
      </c>
      <c r="AG135" s="97">
        <v>4</v>
      </c>
      <c r="AH135" s="97">
        <v>3</v>
      </c>
      <c r="AI135" s="97">
        <v>4</v>
      </c>
      <c r="AJ135" s="97">
        <v>3</v>
      </c>
      <c r="AK135" s="94"/>
      <c r="AL135" s="94"/>
      <c r="AM135" s="94"/>
      <c r="AN135" s="94"/>
      <c r="AO135" s="94"/>
      <c r="AP135" s="94"/>
      <c r="AQ135" s="94"/>
      <c r="AR135" s="94"/>
      <c r="AS135" s="94"/>
      <c r="AT135" s="94"/>
      <c r="AU135" s="94"/>
      <c r="AV135" s="94"/>
      <c r="AW135" s="94"/>
      <c r="AX135" s="94"/>
      <c r="AY135" s="94"/>
      <c r="AZ135" s="94"/>
      <c r="BA135" s="94"/>
      <c r="BB135" s="94"/>
      <c r="BC135" s="94"/>
      <c r="BD135" s="94"/>
      <c r="BE135" s="94"/>
      <c r="BF135" s="94"/>
      <c r="BG135" s="94"/>
      <c r="BH135" s="94"/>
      <c r="BI135" s="94"/>
      <c r="BJ135" s="94"/>
      <c r="BK135" s="94"/>
      <c r="BL135" s="94"/>
      <c r="BM135" s="94"/>
      <c r="BN135" s="94"/>
      <c r="BO135" s="94"/>
      <c r="BP135" s="94"/>
      <c r="BQ135" s="94"/>
      <c r="BR135" s="94"/>
      <c r="BS135" s="94"/>
      <c r="BT135" s="94"/>
      <c r="BU135" s="94"/>
      <c r="BV135" s="94"/>
      <c r="BW135" s="94"/>
      <c r="BX135" s="94"/>
      <c r="BY135" s="94"/>
      <c r="BZ135" s="94"/>
      <c r="CA135" s="94"/>
      <c r="CB135" s="94"/>
      <c r="CC135" s="94"/>
      <c r="CD135" s="94"/>
      <c r="CE135" s="94"/>
      <c r="CF135" s="94"/>
      <c r="CG135" s="94"/>
      <c r="CH135" s="94"/>
      <c r="CI135" s="94"/>
      <c r="CJ135" s="94"/>
      <c r="CK135" s="98">
        <f>SUM(C135:CJ135)</f>
        <v>134</v>
      </c>
      <c r="CL135" s="99">
        <f t="shared" si="14"/>
        <v>4</v>
      </c>
    </row>
    <row r="136" spans="1:90" ht="18.75" x14ac:dyDescent="0.2">
      <c r="A136" s="91" t="s">
        <v>438</v>
      </c>
      <c r="B136" s="160"/>
      <c r="C136" s="97" t="s">
        <v>439</v>
      </c>
      <c r="D136" s="97" t="s">
        <v>439</v>
      </c>
      <c r="E136" s="97" t="s">
        <v>441</v>
      </c>
      <c r="F136" s="97" t="s">
        <v>439</v>
      </c>
      <c r="G136" s="97" t="s">
        <v>439</v>
      </c>
      <c r="H136" s="97" t="s">
        <v>439</v>
      </c>
      <c r="I136" s="97" t="s">
        <v>439</v>
      </c>
      <c r="J136" s="97" t="s">
        <v>439</v>
      </c>
      <c r="K136" s="97" t="s">
        <v>439</v>
      </c>
      <c r="L136" s="97" t="s">
        <v>439</v>
      </c>
      <c r="M136" s="97" t="s">
        <v>439</v>
      </c>
      <c r="N136" s="97" t="s">
        <v>439</v>
      </c>
      <c r="O136" s="97" t="s">
        <v>439</v>
      </c>
      <c r="P136" s="97" t="s">
        <v>439</v>
      </c>
      <c r="Q136" s="97" t="s">
        <v>439</v>
      </c>
      <c r="R136" s="97" t="s">
        <v>439</v>
      </c>
      <c r="S136" s="97" t="s">
        <v>441</v>
      </c>
      <c r="T136" s="97" t="s">
        <v>439</v>
      </c>
      <c r="U136" s="97" t="s">
        <v>439</v>
      </c>
      <c r="V136" s="97" t="s">
        <v>441</v>
      </c>
      <c r="W136" s="97" t="s">
        <v>439</v>
      </c>
      <c r="X136" s="97" t="s">
        <v>439</v>
      </c>
      <c r="Y136" s="97" t="s">
        <v>439</v>
      </c>
      <c r="Z136" s="97" t="s">
        <v>439</v>
      </c>
      <c r="AA136" s="97" t="s">
        <v>441</v>
      </c>
      <c r="AB136" s="97" t="s">
        <v>439</v>
      </c>
      <c r="AC136" s="97" t="s">
        <v>441</v>
      </c>
      <c r="AD136" s="97" t="s">
        <v>439</v>
      </c>
      <c r="AE136" s="97" t="s">
        <v>439</v>
      </c>
      <c r="AF136" s="97" t="s">
        <v>439</v>
      </c>
      <c r="AG136" s="97" t="s">
        <v>439</v>
      </c>
      <c r="AH136" s="97" t="s">
        <v>439</v>
      </c>
      <c r="AI136" s="97" t="s">
        <v>439</v>
      </c>
      <c r="AJ136" s="97" t="s">
        <v>441</v>
      </c>
      <c r="AK136" s="94"/>
      <c r="AL136" s="94"/>
      <c r="AM136" s="94"/>
      <c r="AN136" s="94"/>
      <c r="AO136" s="94"/>
      <c r="AP136" s="94"/>
      <c r="AQ136" s="94"/>
      <c r="AR136" s="94"/>
      <c r="AS136" s="94"/>
      <c r="AT136" s="94"/>
      <c r="AU136" s="94"/>
      <c r="AV136" s="94"/>
      <c r="AW136" s="94"/>
      <c r="AX136" s="94"/>
      <c r="AY136" s="94"/>
      <c r="AZ136" s="94"/>
      <c r="BA136" s="94"/>
      <c r="BB136" s="94"/>
      <c r="BC136" s="94"/>
      <c r="BD136" s="94"/>
      <c r="BE136" s="94"/>
      <c r="BF136" s="94"/>
      <c r="BG136" s="94"/>
      <c r="BH136" s="94"/>
      <c r="BI136" s="94"/>
      <c r="BJ136" s="94"/>
      <c r="BK136" s="94"/>
      <c r="BL136" s="94"/>
      <c r="BM136" s="94"/>
      <c r="BN136" s="94"/>
      <c r="BO136" s="94"/>
      <c r="BP136" s="94"/>
      <c r="BQ136" s="94"/>
      <c r="BR136" s="94"/>
      <c r="BS136" s="94"/>
      <c r="BT136" s="94"/>
      <c r="BU136" s="94"/>
      <c r="BV136" s="94"/>
      <c r="BW136" s="94"/>
      <c r="BX136" s="94"/>
      <c r="BY136" s="94"/>
      <c r="BZ136" s="94"/>
      <c r="CA136" s="94"/>
      <c r="CB136" s="94"/>
      <c r="CC136" s="94"/>
      <c r="CD136" s="94"/>
      <c r="CE136" s="94"/>
      <c r="CF136" s="94"/>
      <c r="CG136" s="94"/>
      <c r="CH136" s="94"/>
      <c r="CI136" s="94"/>
      <c r="CJ136" s="94"/>
      <c r="CK136" s="98" t="s">
        <v>439</v>
      </c>
      <c r="CL136" s="99" t="s">
        <v>439</v>
      </c>
    </row>
    <row r="137" spans="1:90" ht="18.75" x14ac:dyDescent="0.2">
      <c r="A137" s="91" t="s">
        <v>440</v>
      </c>
      <c r="B137" s="160"/>
      <c r="C137" s="97" t="s">
        <v>439</v>
      </c>
      <c r="D137" s="97" t="s">
        <v>439</v>
      </c>
      <c r="E137" s="97" t="s">
        <v>441</v>
      </c>
      <c r="F137" s="97" t="s">
        <v>441</v>
      </c>
      <c r="G137" s="97" t="s">
        <v>439</v>
      </c>
      <c r="H137" s="97" t="s">
        <v>439</v>
      </c>
      <c r="I137" s="97" t="s">
        <v>439</v>
      </c>
      <c r="J137" s="97" t="s">
        <v>441</v>
      </c>
      <c r="K137" s="97" t="s">
        <v>439</v>
      </c>
      <c r="L137" s="97" t="s">
        <v>439</v>
      </c>
      <c r="M137" s="97" t="s">
        <v>439</v>
      </c>
      <c r="N137" s="97" t="s">
        <v>439</v>
      </c>
      <c r="O137" s="97" t="s">
        <v>439</v>
      </c>
      <c r="P137" s="97" t="s">
        <v>439</v>
      </c>
      <c r="Q137" s="97" t="s">
        <v>439</v>
      </c>
      <c r="R137" s="97" t="s">
        <v>439</v>
      </c>
      <c r="S137" s="97" t="s">
        <v>441</v>
      </c>
      <c r="T137" s="97" t="s">
        <v>439</v>
      </c>
      <c r="U137" s="97" t="s">
        <v>441</v>
      </c>
      <c r="V137" s="97" t="s">
        <v>441</v>
      </c>
      <c r="W137" s="97" t="s">
        <v>439</v>
      </c>
      <c r="X137" s="97" t="s">
        <v>441</v>
      </c>
      <c r="Y137" s="97" t="s">
        <v>439</v>
      </c>
      <c r="Z137" s="97" t="s">
        <v>439</v>
      </c>
      <c r="AA137" s="97" t="s">
        <v>439</v>
      </c>
      <c r="AB137" s="97" t="s">
        <v>439</v>
      </c>
      <c r="AC137" s="97" t="s">
        <v>439</v>
      </c>
      <c r="AD137" s="97" t="s">
        <v>439</v>
      </c>
      <c r="AE137" s="97" t="s">
        <v>439</v>
      </c>
      <c r="AF137" s="97" t="s">
        <v>439</v>
      </c>
      <c r="AG137" s="97" t="s">
        <v>439</v>
      </c>
      <c r="AH137" s="97" t="s">
        <v>439</v>
      </c>
      <c r="AI137" s="97" t="s">
        <v>441</v>
      </c>
      <c r="AJ137" s="97" t="s">
        <v>439</v>
      </c>
      <c r="AK137" s="94"/>
      <c r="AL137" s="94"/>
      <c r="AM137" s="94"/>
      <c r="AN137" s="94"/>
      <c r="AO137" s="94"/>
      <c r="AP137" s="94"/>
      <c r="AQ137" s="94"/>
      <c r="AR137" s="94"/>
      <c r="AS137" s="94"/>
      <c r="AT137" s="94"/>
      <c r="AU137" s="94"/>
      <c r="AV137" s="94"/>
      <c r="AW137" s="94"/>
      <c r="AX137" s="94"/>
      <c r="AY137" s="94"/>
      <c r="AZ137" s="94"/>
      <c r="BA137" s="94"/>
      <c r="BB137" s="94"/>
      <c r="BC137" s="94"/>
      <c r="BD137" s="94"/>
      <c r="BE137" s="94"/>
      <c r="BF137" s="94"/>
      <c r="BG137" s="94"/>
      <c r="BH137" s="94"/>
      <c r="BI137" s="94"/>
      <c r="BJ137" s="94"/>
      <c r="BK137" s="94"/>
      <c r="BL137" s="94"/>
      <c r="BM137" s="94"/>
      <c r="BN137" s="94"/>
      <c r="BO137" s="94"/>
      <c r="BP137" s="94"/>
      <c r="BQ137" s="94"/>
      <c r="BR137" s="94"/>
      <c r="BS137" s="94"/>
      <c r="BT137" s="94"/>
      <c r="BU137" s="94"/>
      <c r="BV137" s="94"/>
      <c r="BW137" s="94"/>
      <c r="BX137" s="94"/>
      <c r="BY137" s="94"/>
      <c r="BZ137" s="94"/>
      <c r="CA137" s="94"/>
      <c r="CB137" s="94"/>
      <c r="CC137" s="94"/>
      <c r="CD137" s="94"/>
      <c r="CE137" s="94"/>
      <c r="CF137" s="94"/>
      <c r="CG137" s="94"/>
      <c r="CH137" s="94"/>
      <c r="CI137" s="94"/>
      <c r="CJ137" s="94"/>
      <c r="CK137" s="98" t="s">
        <v>439</v>
      </c>
      <c r="CL137" s="99" t="s">
        <v>439</v>
      </c>
    </row>
    <row r="138" spans="1:90" ht="12" x14ac:dyDescent="0.2">
      <c r="A138" s="91" t="s">
        <v>419</v>
      </c>
      <c r="B138" s="160"/>
      <c r="C138" s="97">
        <v>5</v>
      </c>
      <c r="D138" s="97">
        <v>5</v>
      </c>
      <c r="E138" s="97">
        <v>2</v>
      </c>
      <c r="F138" s="97">
        <v>3</v>
      </c>
      <c r="G138" s="97">
        <v>5</v>
      </c>
      <c r="H138" s="97">
        <v>5</v>
      </c>
      <c r="I138" s="97">
        <v>4</v>
      </c>
      <c r="J138" s="97">
        <v>3</v>
      </c>
      <c r="K138" s="97">
        <v>4</v>
      </c>
      <c r="L138" s="97">
        <v>4</v>
      </c>
      <c r="M138" s="97">
        <v>5</v>
      </c>
      <c r="N138" s="97">
        <v>2</v>
      </c>
      <c r="O138" s="97">
        <v>4</v>
      </c>
      <c r="P138" s="97">
        <v>4</v>
      </c>
      <c r="Q138" s="97">
        <v>2</v>
      </c>
      <c r="R138" s="97">
        <v>4</v>
      </c>
      <c r="S138" s="97">
        <v>2</v>
      </c>
      <c r="T138" s="97">
        <v>4</v>
      </c>
      <c r="U138" s="97">
        <v>4</v>
      </c>
      <c r="V138" s="97">
        <v>2</v>
      </c>
      <c r="W138" s="97">
        <v>4</v>
      </c>
      <c r="X138" s="97">
        <v>3</v>
      </c>
      <c r="Y138" s="97">
        <v>5</v>
      </c>
      <c r="Z138" s="97">
        <v>5</v>
      </c>
      <c r="AA138" s="97">
        <v>4</v>
      </c>
      <c r="AB138" s="97">
        <v>5</v>
      </c>
      <c r="AC138" s="97">
        <v>4</v>
      </c>
      <c r="AD138" s="97">
        <v>5</v>
      </c>
      <c r="AE138" s="97">
        <v>4</v>
      </c>
      <c r="AF138" s="97">
        <v>4</v>
      </c>
      <c r="AG138" s="97">
        <v>3</v>
      </c>
      <c r="AH138" s="97">
        <v>3</v>
      </c>
      <c r="AI138" s="97">
        <v>4</v>
      </c>
      <c r="AJ138" s="97">
        <v>4</v>
      </c>
      <c r="AK138" s="94"/>
      <c r="AL138" s="94"/>
      <c r="AM138" s="94"/>
      <c r="AN138" s="94"/>
      <c r="AO138" s="94"/>
      <c r="AP138" s="94"/>
      <c r="AQ138" s="94"/>
      <c r="AR138" s="94"/>
      <c r="AS138" s="94"/>
      <c r="AT138" s="94"/>
      <c r="AU138" s="94"/>
      <c r="AV138" s="94"/>
      <c r="AW138" s="94"/>
      <c r="AX138" s="94"/>
      <c r="AY138" s="94"/>
      <c r="AZ138" s="94"/>
      <c r="BA138" s="94"/>
      <c r="BB138" s="94"/>
      <c r="BC138" s="94"/>
      <c r="BD138" s="94"/>
      <c r="BE138" s="94"/>
      <c r="BF138" s="94"/>
      <c r="BG138" s="94"/>
      <c r="BH138" s="94"/>
      <c r="BI138" s="94"/>
      <c r="BJ138" s="94"/>
      <c r="BK138" s="94"/>
      <c r="BL138" s="94"/>
      <c r="BM138" s="94"/>
      <c r="BN138" s="94"/>
      <c r="BO138" s="94"/>
      <c r="BP138" s="94"/>
      <c r="BQ138" s="94"/>
      <c r="BR138" s="94"/>
      <c r="BS138" s="94"/>
      <c r="BT138" s="94"/>
      <c r="BU138" s="94"/>
      <c r="BV138" s="94"/>
      <c r="BW138" s="94"/>
      <c r="BX138" s="94"/>
      <c r="BY138" s="94"/>
      <c r="BZ138" s="94"/>
      <c r="CA138" s="94"/>
      <c r="CB138" s="94"/>
      <c r="CC138" s="94"/>
      <c r="CD138" s="94"/>
      <c r="CE138" s="94"/>
      <c r="CF138" s="94"/>
      <c r="CG138" s="94"/>
      <c r="CH138" s="94"/>
      <c r="CI138" s="94"/>
      <c r="CJ138" s="94"/>
      <c r="CK138" s="98">
        <f>SUM(C138:CJ138)</f>
        <v>130</v>
      </c>
      <c r="CL138" s="99">
        <f>ROUNDUP(CK138/34,0)</f>
        <v>4</v>
      </c>
    </row>
    <row r="139" spans="1:90" ht="12" x14ac:dyDescent="0.2">
      <c r="A139" s="100" t="s">
        <v>471</v>
      </c>
      <c r="B139" s="161" t="s">
        <v>472</v>
      </c>
      <c r="C139" s="101">
        <v>58</v>
      </c>
      <c r="D139" s="101">
        <v>58</v>
      </c>
      <c r="E139" s="101">
        <v>148</v>
      </c>
      <c r="F139" s="101">
        <v>3</v>
      </c>
      <c r="G139" s="101">
        <v>3</v>
      </c>
      <c r="H139" s="101">
        <v>92</v>
      </c>
      <c r="I139" s="101">
        <v>6</v>
      </c>
      <c r="J139" s="101">
        <v>92</v>
      </c>
      <c r="K139" s="101">
        <v>157</v>
      </c>
      <c r="L139" s="101">
        <v>4</v>
      </c>
      <c r="M139" s="101">
        <v>4</v>
      </c>
      <c r="N139" s="101">
        <v>141</v>
      </c>
      <c r="O139" s="101">
        <v>141</v>
      </c>
      <c r="P139" s="101">
        <v>144</v>
      </c>
      <c r="Q139" s="101">
        <v>104</v>
      </c>
      <c r="R139" s="101">
        <v>30</v>
      </c>
      <c r="S139" s="101">
        <v>30</v>
      </c>
      <c r="T139" s="101">
        <v>35</v>
      </c>
      <c r="U139" s="101">
        <v>147</v>
      </c>
      <c r="V139" s="101">
        <v>151</v>
      </c>
      <c r="W139" s="101">
        <v>161</v>
      </c>
      <c r="X139" s="101">
        <v>173</v>
      </c>
      <c r="Y139" s="101">
        <v>173</v>
      </c>
      <c r="Z139" s="101">
        <v>15</v>
      </c>
      <c r="AA139" s="101">
        <v>49</v>
      </c>
      <c r="AB139" s="101">
        <v>15</v>
      </c>
      <c r="AC139" s="101">
        <v>49</v>
      </c>
      <c r="AD139" s="102"/>
      <c r="AE139" s="102"/>
      <c r="AF139" s="102"/>
      <c r="AG139" s="102"/>
      <c r="AH139" s="102"/>
      <c r="AI139" s="102"/>
      <c r="AJ139" s="102"/>
      <c r="AK139" s="102"/>
      <c r="AL139" s="102"/>
      <c r="AM139" s="102"/>
      <c r="AN139" s="102"/>
      <c r="AO139" s="102"/>
      <c r="AP139" s="102"/>
      <c r="AQ139" s="102"/>
      <c r="AR139" s="102"/>
      <c r="AS139" s="102"/>
      <c r="AT139" s="102"/>
      <c r="AU139" s="102"/>
      <c r="AV139" s="102"/>
      <c r="AW139" s="102"/>
      <c r="AX139" s="102"/>
      <c r="AY139" s="102"/>
      <c r="AZ139" s="102"/>
      <c r="BA139" s="102"/>
      <c r="BB139" s="102"/>
      <c r="BC139" s="102"/>
      <c r="BD139" s="102"/>
      <c r="BE139" s="106"/>
      <c r="BF139" s="106"/>
      <c r="BG139" s="106"/>
      <c r="BH139" s="106"/>
      <c r="BI139" s="106"/>
      <c r="BJ139" s="106"/>
      <c r="BK139" s="106"/>
      <c r="BL139" s="106"/>
      <c r="BM139" s="106"/>
      <c r="BN139" s="106"/>
      <c r="BO139" s="106"/>
      <c r="BP139" s="106"/>
      <c r="BQ139" s="106"/>
      <c r="BR139" s="106"/>
      <c r="BS139" s="106"/>
      <c r="BT139" s="106"/>
      <c r="BU139" s="106"/>
      <c r="BV139" s="106"/>
      <c r="BW139" s="106"/>
      <c r="BX139" s="106"/>
      <c r="BY139" s="106"/>
      <c r="BZ139" s="106"/>
      <c r="CA139" s="106"/>
      <c r="CB139" s="106"/>
      <c r="CC139" s="106"/>
      <c r="CD139" s="106"/>
      <c r="CE139" s="106"/>
      <c r="CF139" s="106"/>
      <c r="CG139" s="106"/>
      <c r="CH139" s="106"/>
      <c r="CI139" s="106"/>
      <c r="CJ139" s="106"/>
      <c r="CK139" s="95" t="s">
        <v>374</v>
      </c>
      <c r="CL139" s="96" t="s">
        <v>432</v>
      </c>
    </row>
    <row r="140" spans="1:90" ht="12" x14ac:dyDescent="0.2">
      <c r="A140" s="100" t="s">
        <v>433</v>
      </c>
      <c r="B140" s="161"/>
      <c r="C140" s="103">
        <v>3</v>
      </c>
      <c r="D140" s="103">
        <v>3</v>
      </c>
      <c r="E140" s="103">
        <v>5</v>
      </c>
      <c r="F140" s="103">
        <v>4</v>
      </c>
      <c r="G140" s="103">
        <v>5</v>
      </c>
      <c r="H140" s="103">
        <v>4</v>
      </c>
      <c r="I140" s="103">
        <v>3</v>
      </c>
      <c r="J140" s="103">
        <v>2</v>
      </c>
      <c r="K140" s="103">
        <v>5</v>
      </c>
      <c r="L140" s="103">
        <v>5</v>
      </c>
      <c r="M140" s="103">
        <v>5</v>
      </c>
      <c r="N140" s="103">
        <v>4</v>
      </c>
      <c r="O140" s="103">
        <v>4</v>
      </c>
      <c r="P140" s="103">
        <v>4</v>
      </c>
      <c r="Q140" s="103">
        <v>2</v>
      </c>
      <c r="R140" s="103">
        <v>3</v>
      </c>
      <c r="S140" s="103">
        <v>3</v>
      </c>
      <c r="T140" s="103">
        <v>5</v>
      </c>
      <c r="U140" s="103">
        <v>5</v>
      </c>
      <c r="V140" s="103">
        <v>4</v>
      </c>
      <c r="W140" s="103">
        <v>3</v>
      </c>
      <c r="X140" s="103">
        <v>5</v>
      </c>
      <c r="Y140" s="103">
        <v>5</v>
      </c>
      <c r="Z140" s="103">
        <v>5</v>
      </c>
      <c r="AA140" s="103">
        <v>5</v>
      </c>
      <c r="AB140" s="103">
        <v>5</v>
      </c>
      <c r="AC140" s="103">
        <v>5</v>
      </c>
      <c r="AD140" s="102"/>
      <c r="AE140" s="102"/>
      <c r="AF140" s="102"/>
      <c r="AG140" s="102"/>
      <c r="AH140" s="102"/>
      <c r="AI140" s="102"/>
      <c r="AJ140" s="102"/>
      <c r="AK140" s="102"/>
      <c r="AL140" s="102"/>
      <c r="AM140" s="102"/>
      <c r="AN140" s="102"/>
      <c r="AO140" s="102"/>
      <c r="AP140" s="102"/>
      <c r="AQ140" s="102"/>
      <c r="AR140" s="102"/>
      <c r="AS140" s="102"/>
      <c r="AT140" s="102"/>
      <c r="AU140" s="102"/>
      <c r="AV140" s="102"/>
      <c r="AW140" s="102"/>
      <c r="AX140" s="102"/>
      <c r="AY140" s="102"/>
      <c r="AZ140" s="102"/>
      <c r="BA140" s="102"/>
      <c r="BB140" s="102"/>
      <c r="BC140" s="102"/>
      <c r="BD140" s="102"/>
      <c r="BE140" s="106"/>
      <c r="BF140" s="106"/>
      <c r="BG140" s="106"/>
      <c r="BH140" s="106"/>
      <c r="BI140" s="106"/>
      <c r="BJ140" s="106"/>
      <c r="BK140" s="106"/>
      <c r="BL140" s="106"/>
      <c r="BM140" s="106"/>
      <c r="BN140" s="106"/>
      <c r="BO140" s="106"/>
      <c r="BP140" s="106"/>
      <c r="BQ140" s="106"/>
      <c r="BR140" s="106"/>
      <c r="BS140" s="106"/>
      <c r="BT140" s="106"/>
      <c r="BU140" s="106"/>
      <c r="BV140" s="106"/>
      <c r="BW140" s="106"/>
      <c r="BX140" s="106"/>
      <c r="BY140" s="106"/>
      <c r="BZ140" s="106"/>
      <c r="CA140" s="106"/>
      <c r="CB140" s="106"/>
      <c r="CC140" s="106"/>
      <c r="CD140" s="106"/>
      <c r="CE140" s="106"/>
      <c r="CF140" s="106"/>
      <c r="CG140" s="106"/>
      <c r="CH140" s="106"/>
      <c r="CI140" s="106"/>
      <c r="CJ140" s="106"/>
      <c r="CK140" s="98">
        <f>SUM(C140:CJ140)</f>
        <v>111</v>
      </c>
      <c r="CL140" s="99">
        <f>ROUNDUP(CK140/27,0)</f>
        <v>5</v>
      </c>
    </row>
    <row r="141" spans="1:90" ht="12" x14ac:dyDescent="0.2">
      <c r="A141" s="100" t="s">
        <v>434</v>
      </c>
      <c r="B141" s="161"/>
      <c r="C141" s="103">
        <v>3</v>
      </c>
      <c r="D141" s="103">
        <v>3</v>
      </c>
      <c r="E141" s="103">
        <v>5</v>
      </c>
      <c r="F141" s="103">
        <v>5</v>
      </c>
      <c r="G141" s="103">
        <v>4</v>
      </c>
      <c r="H141" s="103">
        <v>3</v>
      </c>
      <c r="I141" s="103">
        <v>3</v>
      </c>
      <c r="J141" s="103">
        <v>4</v>
      </c>
      <c r="K141" s="103">
        <v>4</v>
      </c>
      <c r="L141" s="103">
        <v>5</v>
      </c>
      <c r="M141" s="103">
        <v>5</v>
      </c>
      <c r="N141" s="103">
        <v>4</v>
      </c>
      <c r="O141" s="103">
        <v>4</v>
      </c>
      <c r="P141" s="103">
        <v>5</v>
      </c>
      <c r="Q141" s="103">
        <v>3</v>
      </c>
      <c r="R141" s="103">
        <v>3</v>
      </c>
      <c r="S141" s="103">
        <v>3</v>
      </c>
      <c r="T141" s="103">
        <v>5</v>
      </c>
      <c r="U141" s="103">
        <v>4</v>
      </c>
      <c r="V141" s="103">
        <v>4</v>
      </c>
      <c r="W141" s="103">
        <v>3</v>
      </c>
      <c r="X141" s="103">
        <v>5</v>
      </c>
      <c r="Y141" s="103">
        <v>5</v>
      </c>
      <c r="Z141" s="103">
        <v>5</v>
      </c>
      <c r="AA141" s="103">
        <v>4</v>
      </c>
      <c r="AB141" s="103">
        <v>5</v>
      </c>
      <c r="AC141" s="103">
        <v>4</v>
      </c>
      <c r="AD141" s="102"/>
      <c r="AE141" s="102"/>
      <c r="AF141" s="102"/>
      <c r="AG141" s="102"/>
      <c r="AH141" s="102"/>
      <c r="AI141" s="102"/>
      <c r="AJ141" s="102"/>
      <c r="AK141" s="102"/>
      <c r="AL141" s="102"/>
      <c r="AM141" s="102"/>
      <c r="AN141" s="102"/>
      <c r="AO141" s="102"/>
      <c r="AP141" s="102"/>
      <c r="AQ141" s="102"/>
      <c r="AR141" s="102"/>
      <c r="AS141" s="102"/>
      <c r="AT141" s="102"/>
      <c r="AU141" s="102"/>
      <c r="AV141" s="102"/>
      <c r="AW141" s="102"/>
      <c r="AX141" s="102"/>
      <c r="AY141" s="102"/>
      <c r="AZ141" s="102"/>
      <c r="BA141" s="102"/>
      <c r="BB141" s="102"/>
      <c r="BC141" s="102"/>
      <c r="BD141" s="102"/>
      <c r="BE141" s="106"/>
      <c r="BF141" s="106"/>
      <c r="BG141" s="106"/>
      <c r="BH141" s="106"/>
      <c r="BI141" s="106"/>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c r="CH141" s="106"/>
      <c r="CI141" s="106"/>
      <c r="CJ141" s="106"/>
      <c r="CK141" s="98">
        <f>SUM(C141:CJ141)</f>
        <v>110</v>
      </c>
      <c r="CL141" s="99">
        <f t="shared" ref="CL141:CL144" si="15">ROUNDUP(CK141/27,0)</f>
        <v>5</v>
      </c>
    </row>
    <row r="142" spans="1:90" ht="12" x14ac:dyDescent="0.2">
      <c r="A142" s="100" t="s">
        <v>435</v>
      </c>
      <c r="B142" s="161"/>
      <c r="C142" s="103">
        <v>3</v>
      </c>
      <c r="D142" s="103">
        <v>3</v>
      </c>
      <c r="E142" s="103">
        <v>5</v>
      </c>
      <c r="F142" s="103">
        <v>4</v>
      </c>
      <c r="G142" s="103">
        <v>5</v>
      </c>
      <c r="H142" s="103">
        <v>3</v>
      </c>
      <c r="I142" s="103">
        <v>3</v>
      </c>
      <c r="J142" s="103">
        <v>3</v>
      </c>
      <c r="K142" s="103">
        <v>4</v>
      </c>
      <c r="L142" s="103">
        <v>5</v>
      </c>
      <c r="M142" s="103">
        <v>5</v>
      </c>
      <c r="N142" s="103">
        <v>4</v>
      </c>
      <c r="O142" s="103">
        <v>3</v>
      </c>
      <c r="P142" s="103">
        <v>5</v>
      </c>
      <c r="Q142" s="103">
        <v>2</v>
      </c>
      <c r="R142" s="103">
        <v>3</v>
      </c>
      <c r="S142" s="103">
        <v>3</v>
      </c>
      <c r="T142" s="103">
        <v>5</v>
      </c>
      <c r="U142" s="103">
        <v>3</v>
      </c>
      <c r="V142" s="103">
        <v>5</v>
      </c>
      <c r="W142" s="103">
        <v>4</v>
      </c>
      <c r="X142" s="103">
        <v>4</v>
      </c>
      <c r="Y142" s="103">
        <v>3</v>
      </c>
      <c r="Z142" s="103">
        <v>5</v>
      </c>
      <c r="AA142" s="103">
        <v>5</v>
      </c>
      <c r="AB142" s="103">
        <v>5</v>
      </c>
      <c r="AC142" s="103">
        <v>3</v>
      </c>
      <c r="AD142" s="102"/>
      <c r="AE142" s="102"/>
      <c r="AF142" s="102"/>
      <c r="AG142" s="102"/>
      <c r="AH142" s="102"/>
      <c r="AI142" s="102"/>
      <c r="AJ142" s="102"/>
      <c r="AK142" s="102"/>
      <c r="AL142" s="102"/>
      <c r="AM142" s="102"/>
      <c r="AN142" s="102"/>
      <c r="AO142" s="102"/>
      <c r="AP142" s="102"/>
      <c r="AQ142" s="102"/>
      <c r="AR142" s="102"/>
      <c r="AS142" s="102"/>
      <c r="AT142" s="102"/>
      <c r="AU142" s="102"/>
      <c r="AV142" s="102"/>
      <c r="AW142" s="102"/>
      <c r="AX142" s="102"/>
      <c r="AY142" s="102"/>
      <c r="AZ142" s="102"/>
      <c r="BA142" s="102"/>
      <c r="BB142" s="102"/>
      <c r="BC142" s="102"/>
      <c r="BD142" s="102"/>
      <c r="BE142" s="106"/>
      <c r="BF142" s="106"/>
      <c r="BG142" s="106"/>
      <c r="BH142" s="106"/>
      <c r="BI142" s="106"/>
      <c r="BJ142" s="106"/>
      <c r="BK142" s="106"/>
      <c r="BL142" s="106"/>
      <c r="BM142" s="106"/>
      <c r="BN142" s="106"/>
      <c r="BO142" s="106"/>
      <c r="BP142" s="106"/>
      <c r="BQ142" s="106"/>
      <c r="BR142" s="106"/>
      <c r="BS142" s="106"/>
      <c r="BT142" s="106"/>
      <c r="BU142" s="106"/>
      <c r="BV142" s="106"/>
      <c r="BW142" s="106"/>
      <c r="BX142" s="106"/>
      <c r="BY142" s="106"/>
      <c r="BZ142" s="106"/>
      <c r="CA142" s="106"/>
      <c r="CB142" s="106"/>
      <c r="CC142" s="106"/>
      <c r="CD142" s="106"/>
      <c r="CE142" s="106"/>
      <c r="CF142" s="106"/>
      <c r="CG142" s="106"/>
      <c r="CH142" s="106"/>
      <c r="CI142" s="106"/>
      <c r="CJ142" s="106"/>
      <c r="CK142" s="98">
        <f>SUM(C142:CJ142)</f>
        <v>105</v>
      </c>
      <c r="CL142" s="99">
        <f t="shared" si="15"/>
        <v>4</v>
      </c>
    </row>
    <row r="143" spans="1:90" ht="12" x14ac:dyDescent="0.2">
      <c r="A143" s="100" t="s">
        <v>436</v>
      </c>
      <c r="B143" s="161"/>
      <c r="C143" s="103">
        <v>3</v>
      </c>
      <c r="D143" s="103">
        <v>3</v>
      </c>
      <c r="E143" s="103">
        <v>5</v>
      </c>
      <c r="F143" s="103">
        <v>4</v>
      </c>
      <c r="G143" s="103">
        <v>4</v>
      </c>
      <c r="H143" s="103">
        <v>3</v>
      </c>
      <c r="I143" s="103">
        <v>3</v>
      </c>
      <c r="J143" s="103">
        <v>3</v>
      </c>
      <c r="K143" s="103">
        <v>3</v>
      </c>
      <c r="L143" s="103">
        <v>5</v>
      </c>
      <c r="M143" s="103">
        <v>4</v>
      </c>
      <c r="N143" s="103">
        <v>3</v>
      </c>
      <c r="O143" s="103">
        <v>4</v>
      </c>
      <c r="P143" s="103">
        <v>4</v>
      </c>
      <c r="Q143" s="103">
        <v>2</v>
      </c>
      <c r="R143" s="103">
        <v>3</v>
      </c>
      <c r="S143" s="103">
        <v>3</v>
      </c>
      <c r="T143" s="103">
        <v>5</v>
      </c>
      <c r="U143" s="103">
        <v>4</v>
      </c>
      <c r="V143" s="103">
        <v>4</v>
      </c>
      <c r="W143" s="103">
        <v>3</v>
      </c>
      <c r="X143" s="103">
        <v>4</v>
      </c>
      <c r="Y143" s="103">
        <v>3</v>
      </c>
      <c r="Z143" s="103">
        <v>5</v>
      </c>
      <c r="AA143" s="103">
        <v>3</v>
      </c>
      <c r="AB143" s="103">
        <v>5</v>
      </c>
      <c r="AC143" s="103">
        <v>4</v>
      </c>
      <c r="AD143" s="102"/>
      <c r="AE143" s="102"/>
      <c r="AF143" s="102"/>
      <c r="AG143" s="102"/>
      <c r="AH143" s="102"/>
      <c r="AI143" s="102"/>
      <c r="AJ143" s="102"/>
      <c r="AK143" s="102"/>
      <c r="AL143" s="102"/>
      <c r="AM143" s="102"/>
      <c r="AN143" s="102"/>
      <c r="AO143" s="102"/>
      <c r="AP143" s="102"/>
      <c r="AQ143" s="102"/>
      <c r="AR143" s="102"/>
      <c r="AS143" s="102"/>
      <c r="AT143" s="102"/>
      <c r="AU143" s="102"/>
      <c r="AV143" s="102"/>
      <c r="AW143" s="102"/>
      <c r="AX143" s="102"/>
      <c r="AY143" s="102"/>
      <c r="AZ143" s="102"/>
      <c r="BA143" s="102"/>
      <c r="BB143" s="102"/>
      <c r="BC143" s="102"/>
      <c r="BD143" s="102"/>
      <c r="BE143" s="106"/>
      <c r="BF143" s="106"/>
      <c r="BG143" s="106"/>
      <c r="BH143" s="106"/>
      <c r="BI143" s="106"/>
      <c r="BJ143" s="106"/>
      <c r="BK143" s="106"/>
      <c r="BL143" s="106"/>
      <c r="BM143" s="106"/>
      <c r="BN143" s="106"/>
      <c r="BO143" s="106"/>
      <c r="BP143" s="106"/>
      <c r="BQ143" s="106"/>
      <c r="BR143" s="106"/>
      <c r="BS143" s="106"/>
      <c r="BT143" s="106"/>
      <c r="BU143" s="106"/>
      <c r="BV143" s="106"/>
      <c r="BW143" s="106"/>
      <c r="BX143" s="106"/>
      <c r="BY143" s="106"/>
      <c r="BZ143" s="106"/>
      <c r="CA143" s="106"/>
      <c r="CB143" s="106"/>
      <c r="CC143" s="106"/>
      <c r="CD143" s="106"/>
      <c r="CE143" s="106"/>
      <c r="CF143" s="106"/>
      <c r="CG143" s="106"/>
      <c r="CH143" s="106"/>
      <c r="CI143" s="106"/>
      <c r="CJ143" s="106"/>
      <c r="CK143" s="98">
        <f>SUM(C143:CJ143)</f>
        <v>99</v>
      </c>
      <c r="CL143" s="99">
        <f t="shared" si="15"/>
        <v>4</v>
      </c>
    </row>
    <row r="144" spans="1:90" ht="12" x14ac:dyDescent="0.2">
      <c r="A144" s="100" t="s">
        <v>437</v>
      </c>
      <c r="B144" s="161"/>
      <c r="C144" s="103">
        <v>2</v>
      </c>
      <c r="D144" s="103">
        <v>3</v>
      </c>
      <c r="E144" s="103">
        <v>5</v>
      </c>
      <c r="F144" s="103">
        <v>5</v>
      </c>
      <c r="G144" s="103">
        <v>5</v>
      </c>
      <c r="H144" s="103">
        <v>5</v>
      </c>
      <c r="I144" s="103">
        <v>3</v>
      </c>
      <c r="J144" s="103">
        <v>3</v>
      </c>
      <c r="K144" s="103">
        <v>3</v>
      </c>
      <c r="L144" s="103">
        <v>4</v>
      </c>
      <c r="M144" s="103">
        <v>4</v>
      </c>
      <c r="N144" s="103">
        <v>4</v>
      </c>
      <c r="O144" s="103">
        <v>4</v>
      </c>
      <c r="P144" s="103">
        <v>5</v>
      </c>
      <c r="Q144" s="103">
        <v>3</v>
      </c>
      <c r="R144" s="103">
        <v>3</v>
      </c>
      <c r="S144" s="103">
        <v>3</v>
      </c>
      <c r="T144" s="103">
        <v>5</v>
      </c>
      <c r="U144" s="103">
        <v>4</v>
      </c>
      <c r="V144" s="103">
        <v>5</v>
      </c>
      <c r="W144" s="103">
        <v>4</v>
      </c>
      <c r="X144" s="103">
        <v>5</v>
      </c>
      <c r="Y144" s="103">
        <v>5</v>
      </c>
      <c r="Z144" s="103">
        <v>5</v>
      </c>
      <c r="AA144" s="103">
        <v>3</v>
      </c>
      <c r="AB144" s="103">
        <v>5</v>
      </c>
      <c r="AC144" s="103">
        <v>3</v>
      </c>
      <c r="AD144" s="102"/>
      <c r="AE144" s="102"/>
      <c r="AF144" s="102"/>
      <c r="AG144" s="102"/>
      <c r="AH144" s="102"/>
      <c r="AI144" s="102"/>
      <c r="AJ144" s="102"/>
      <c r="AK144" s="102"/>
      <c r="AL144" s="102"/>
      <c r="AM144" s="102"/>
      <c r="AN144" s="102"/>
      <c r="AO144" s="102"/>
      <c r="AP144" s="102"/>
      <c r="AQ144" s="102"/>
      <c r="AR144" s="102"/>
      <c r="AS144" s="102"/>
      <c r="AT144" s="102"/>
      <c r="AU144" s="102"/>
      <c r="AV144" s="102"/>
      <c r="AW144" s="102"/>
      <c r="AX144" s="102"/>
      <c r="AY144" s="102"/>
      <c r="AZ144" s="102"/>
      <c r="BA144" s="102"/>
      <c r="BB144" s="102"/>
      <c r="BC144" s="102"/>
      <c r="BD144" s="102"/>
      <c r="BE144" s="106"/>
      <c r="BF144" s="106"/>
      <c r="BG144" s="106"/>
      <c r="BH144" s="106"/>
      <c r="BI144" s="106"/>
      <c r="BJ144" s="106"/>
      <c r="BK144" s="106"/>
      <c r="BL144" s="106"/>
      <c r="BM144" s="106"/>
      <c r="BN144" s="106"/>
      <c r="BO144" s="106"/>
      <c r="BP144" s="106"/>
      <c r="BQ144" s="106"/>
      <c r="BR144" s="106"/>
      <c r="BS144" s="106"/>
      <c r="BT144" s="106"/>
      <c r="BU144" s="106"/>
      <c r="BV144" s="106"/>
      <c r="BW144" s="106"/>
      <c r="BX144" s="106"/>
      <c r="BY144" s="106"/>
      <c r="BZ144" s="106"/>
      <c r="CA144" s="106"/>
      <c r="CB144" s="106"/>
      <c r="CC144" s="106"/>
      <c r="CD144" s="106"/>
      <c r="CE144" s="106"/>
      <c r="CF144" s="106"/>
      <c r="CG144" s="106"/>
      <c r="CH144" s="106"/>
      <c r="CI144" s="106"/>
      <c r="CJ144" s="106"/>
      <c r="CK144" s="98">
        <f>SUM(C144:CJ144)</f>
        <v>108</v>
      </c>
      <c r="CL144" s="99">
        <f t="shared" si="15"/>
        <v>4</v>
      </c>
    </row>
    <row r="145" spans="1:90" ht="18.75" x14ac:dyDescent="0.2">
      <c r="A145" s="100" t="s">
        <v>438</v>
      </c>
      <c r="B145" s="161"/>
      <c r="C145" s="103" t="s">
        <v>439</v>
      </c>
      <c r="D145" s="103" t="s">
        <v>439</v>
      </c>
      <c r="E145" s="103" t="s">
        <v>439</v>
      </c>
      <c r="F145" s="103" t="s">
        <v>439</v>
      </c>
      <c r="G145" s="103" t="s">
        <v>439</v>
      </c>
      <c r="H145" s="103" t="s">
        <v>441</v>
      </c>
      <c r="I145" s="103" t="s">
        <v>441</v>
      </c>
      <c r="J145" s="103" t="s">
        <v>441</v>
      </c>
      <c r="K145" s="103" t="s">
        <v>439</v>
      </c>
      <c r="L145" s="103" t="s">
        <v>441</v>
      </c>
      <c r="M145" s="103" t="s">
        <v>441</v>
      </c>
      <c r="N145" s="103" t="s">
        <v>439</v>
      </c>
      <c r="O145" s="103" t="s">
        <v>439</v>
      </c>
      <c r="P145" s="103" t="s">
        <v>439</v>
      </c>
      <c r="Q145" s="103" t="s">
        <v>441</v>
      </c>
      <c r="R145" s="103" t="s">
        <v>441</v>
      </c>
      <c r="S145" s="103" t="s">
        <v>441</v>
      </c>
      <c r="T145" s="103" t="s">
        <v>439</v>
      </c>
      <c r="U145" s="103" t="s">
        <v>441</v>
      </c>
      <c r="V145" s="103" t="s">
        <v>439</v>
      </c>
      <c r="W145" s="103" t="s">
        <v>439</v>
      </c>
      <c r="X145" s="103" t="s">
        <v>439</v>
      </c>
      <c r="Y145" s="103" t="s">
        <v>439</v>
      </c>
      <c r="Z145" s="103" t="s">
        <v>439</v>
      </c>
      <c r="AA145" s="103" t="s">
        <v>441</v>
      </c>
      <c r="AB145" s="103" t="s">
        <v>439</v>
      </c>
      <c r="AC145" s="103" t="s">
        <v>441</v>
      </c>
      <c r="AD145" s="102"/>
      <c r="AE145" s="102"/>
      <c r="AF145" s="102"/>
      <c r="AG145" s="102"/>
      <c r="AH145" s="102"/>
      <c r="AI145" s="102"/>
      <c r="AJ145" s="102"/>
      <c r="AK145" s="102"/>
      <c r="AL145" s="102"/>
      <c r="AM145" s="102"/>
      <c r="AN145" s="102"/>
      <c r="AO145" s="102"/>
      <c r="AP145" s="102"/>
      <c r="AQ145" s="102"/>
      <c r="AR145" s="102"/>
      <c r="AS145" s="102"/>
      <c r="AT145" s="102"/>
      <c r="AU145" s="102"/>
      <c r="AV145" s="102"/>
      <c r="AW145" s="102"/>
      <c r="AX145" s="102"/>
      <c r="AY145" s="102"/>
      <c r="AZ145" s="102"/>
      <c r="BA145" s="102"/>
      <c r="BB145" s="102"/>
      <c r="BC145" s="102"/>
      <c r="BD145" s="102"/>
      <c r="BE145" s="106"/>
      <c r="BF145" s="106"/>
      <c r="BG145" s="106"/>
      <c r="BH145" s="106"/>
      <c r="BI145" s="106"/>
      <c r="BJ145" s="106"/>
      <c r="BK145" s="106"/>
      <c r="BL145" s="106"/>
      <c r="BM145" s="106"/>
      <c r="BN145" s="106"/>
      <c r="BO145" s="106"/>
      <c r="BP145" s="106"/>
      <c r="BQ145" s="106"/>
      <c r="BR145" s="106"/>
      <c r="BS145" s="106"/>
      <c r="BT145" s="106"/>
      <c r="BU145" s="106"/>
      <c r="BV145" s="106"/>
      <c r="BW145" s="106"/>
      <c r="BX145" s="106"/>
      <c r="BY145" s="106"/>
      <c r="BZ145" s="106"/>
      <c r="CA145" s="106"/>
      <c r="CB145" s="106"/>
      <c r="CC145" s="106"/>
      <c r="CD145" s="106"/>
      <c r="CE145" s="106"/>
      <c r="CF145" s="106"/>
      <c r="CG145" s="106"/>
      <c r="CH145" s="106"/>
      <c r="CI145" s="106"/>
      <c r="CJ145" s="106"/>
      <c r="CK145" s="98" t="s">
        <v>439</v>
      </c>
      <c r="CL145" s="99" t="s">
        <v>439</v>
      </c>
    </row>
    <row r="146" spans="1:90" ht="18.75" x14ac:dyDescent="0.2">
      <c r="A146" s="100" t="s">
        <v>440</v>
      </c>
      <c r="B146" s="161"/>
      <c r="C146" s="103" t="s">
        <v>441</v>
      </c>
      <c r="D146" s="103" t="s">
        <v>441</v>
      </c>
      <c r="E146" s="103" t="s">
        <v>439</v>
      </c>
      <c r="F146" s="103" t="s">
        <v>439</v>
      </c>
      <c r="G146" s="103" t="s">
        <v>439</v>
      </c>
      <c r="H146" s="103" t="s">
        <v>439</v>
      </c>
      <c r="I146" s="103" t="s">
        <v>441</v>
      </c>
      <c r="J146" s="103" t="s">
        <v>439</v>
      </c>
      <c r="K146" s="103" t="s">
        <v>439</v>
      </c>
      <c r="L146" s="103" t="s">
        <v>441</v>
      </c>
      <c r="M146" s="103" t="s">
        <v>441</v>
      </c>
      <c r="N146" s="103" t="s">
        <v>439</v>
      </c>
      <c r="O146" s="103" t="s">
        <v>439</v>
      </c>
      <c r="P146" s="103" t="s">
        <v>439</v>
      </c>
      <c r="Q146" s="103" t="s">
        <v>441</v>
      </c>
      <c r="R146" s="103" t="s">
        <v>441</v>
      </c>
      <c r="S146" s="103" t="s">
        <v>441</v>
      </c>
      <c r="T146" s="103" t="s">
        <v>439</v>
      </c>
      <c r="U146" s="103" t="s">
        <v>441</v>
      </c>
      <c r="V146" s="103" t="s">
        <v>439</v>
      </c>
      <c r="W146" s="103" t="s">
        <v>439</v>
      </c>
      <c r="X146" s="103" t="s">
        <v>439</v>
      </c>
      <c r="Y146" s="103" t="s">
        <v>441</v>
      </c>
      <c r="Z146" s="103" t="s">
        <v>441</v>
      </c>
      <c r="AA146" s="103" t="s">
        <v>441</v>
      </c>
      <c r="AB146" s="103" t="s">
        <v>441</v>
      </c>
      <c r="AC146" s="103" t="s">
        <v>441</v>
      </c>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2"/>
      <c r="AY146" s="102"/>
      <c r="AZ146" s="102"/>
      <c r="BA146" s="102"/>
      <c r="BB146" s="102"/>
      <c r="BC146" s="102"/>
      <c r="BD146" s="102"/>
      <c r="BE146" s="106"/>
      <c r="BF146" s="106"/>
      <c r="BG146" s="106"/>
      <c r="BH146" s="106"/>
      <c r="BI146" s="106"/>
      <c r="BJ146" s="106"/>
      <c r="BK146" s="106"/>
      <c r="BL146" s="106"/>
      <c r="BM146" s="106"/>
      <c r="BN146" s="106"/>
      <c r="BO146" s="106"/>
      <c r="BP146" s="106"/>
      <c r="BQ146" s="106"/>
      <c r="BR146" s="106"/>
      <c r="BS146" s="106"/>
      <c r="BT146" s="106"/>
      <c r="BU146" s="106"/>
      <c r="BV146" s="106"/>
      <c r="BW146" s="106"/>
      <c r="BX146" s="106"/>
      <c r="BY146" s="106"/>
      <c r="BZ146" s="106"/>
      <c r="CA146" s="106"/>
      <c r="CB146" s="106"/>
      <c r="CC146" s="106"/>
      <c r="CD146" s="106"/>
      <c r="CE146" s="106"/>
      <c r="CF146" s="106"/>
      <c r="CG146" s="106"/>
      <c r="CH146" s="106"/>
      <c r="CI146" s="106"/>
      <c r="CJ146" s="106"/>
      <c r="CK146" s="98" t="s">
        <v>439</v>
      </c>
      <c r="CL146" s="99" t="s">
        <v>439</v>
      </c>
    </row>
    <row r="147" spans="1:90" ht="12" x14ac:dyDescent="0.2">
      <c r="A147" s="100" t="s">
        <v>419</v>
      </c>
      <c r="B147" s="161"/>
      <c r="C147" s="103">
        <v>2</v>
      </c>
      <c r="D147" s="103">
        <v>3</v>
      </c>
      <c r="E147" s="103">
        <v>5</v>
      </c>
      <c r="F147" s="103">
        <v>4</v>
      </c>
      <c r="G147" s="103">
        <v>4</v>
      </c>
      <c r="H147" s="103">
        <v>3</v>
      </c>
      <c r="I147" s="103">
        <v>3</v>
      </c>
      <c r="J147" s="103">
        <v>4</v>
      </c>
      <c r="K147" s="103">
        <v>4</v>
      </c>
      <c r="L147" s="103">
        <v>4</v>
      </c>
      <c r="M147" s="103">
        <v>5</v>
      </c>
      <c r="N147" s="103">
        <v>4</v>
      </c>
      <c r="O147" s="103">
        <v>4</v>
      </c>
      <c r="P147" s="103">
        <v>4</v>
      </c>
      <c r="Q147" s="103">
        <v>3</v>
      </c>
      <c r="R147" s="103">
        <v>2</v>
      </c>
      <c r="S147" s="103">
        <v>2</v>
      </c>
      <c r="T147" s="103">
        <v>5</v>
      </c>
      <c r="U147" s="103">
        <v>3</v>
      </c>
      <c r="V147" s="103">
        <v>4</v>
      </c>
      <c r="W147" s="103">
        <v>3</v>
      </c>
      <c r="X147" s="103">
        <v>4</v>
      </c>
      <c r="Y147" s="103">
        <v>4</v>
      </c>
      <c r="Z147" s="103">
        <v>5</v>
      </c>
      <c r="AA147" s="103">
        <v>3</v>
      </c>
      <c r="AB147" s="103">
        <v>5</v>
      </c>
      <c r="AC147" s="103">
        <v>3</v>
      </c>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02"/>
      <c r="AY147" s="102"/>
      <c r="AZ147" s="102"/>
      <c r="BA147" s="102"/>
      <c r="BB147" s="102"/>
      <c r="BC147" s="102"/>
      <c r="BD147" s="102"/>
      <c r="BE147" s="106"/>
      <c r="BF147" s="106"/>
      <c r="BG147" s="106"/>
      <c r="BH147" s="106"/>
      <c r="BI147" s="106"/>
      <c r="BJ147" s="106"/>
      <c r="BK147" s="106"/>
      <c r="BL147" s="106"/>
      <c r="BM147" s="106"/>
      <c r="BN147" s="106"/>
      <c r="BO147" s="106"/>
      <c r="BP147" s="106"/>
      <c r="BQ147" s="106"/>
      <c r="BR147" s="106"/>
      <c r="BS147" s="106"/>
      <c r="BT147" s="106"/>
      <c r="BU147" s="106"/>
      <c r="BV147" s="106"/>
      <c r="BW147" s="106"/>
      <c r="BX147" s="106"/>
      <c r="BY147" s="106"/>
      <c r="BZ147" s="106"/>
      <c r="CA147" s="106"/>
      <c r="CB147" s="106"/>
      <c r="CC147" s="106"/>
      <c r="CD147" s="106"/>
      <c r="CE147" s="106"/>
      <c r="CF147" s="106"/>
      <c r="CG147" s="106"/>
      <c r="CH147" s="106"/>
      <c r="CI147" s="106"/>
      <c r="CJ147" s="106"/>
      <c r="CK147" s="98">
        <f>SUM(C147:CJ147)</f>
        <v>99</v>
      </c>
      <c r="CL147" s="99">
        <f>ROUNDUP(CK147/27,0)</f>
        <v>4</v>
      </c>
    </row>
    <row r="148" spans="1:90" ht="12" x14ac:dyDescent="0.2">
      <c r="A148" s="91" t="s">
        <v>473</v>
      </c>
      <c r="B148" s="160" t="s">
        <v>474</v>
      </c>
      <c r="C148" s="92">
        <v>122</v>
      </c>
      <c r="D148" s="92">
        <v>123</v>
      </c>
      <c r="E148" s="92">
        <v>184</v>
      </c>
      <c r="F148" s="92">
        <v>116</v>
      </c>
      <c r="G148" s="92">
        <v>116</v>
      </c>
      <c r="H148" s="92">
        <v>170</v>
      </c>
      <c r="I148" s="92">
        <v>101</v>
      </c>
      <c r="J148" s="92">
        <v>165</v>
      </c>
      <c r="K148" s="92">
        <v>96</v>
      </c>
      <c r="L148" s="92">
        <v>150</v>
      </c>
      <c r="M148" s="92">
        <v>24</v>
      </c>
      <c r="N148" s="92">
        <v>31</v>
      </c>
      <c r="O148" s="92">
        <v>50</v>
      </c>
      <c r="P148" s="92">
        <v>117</v>
      </c>
      <c r="Q148" s="92">
        <v>120</v>
      </c>
      <c r="R148" s="92">
        <v>139</v>
      </c>
      <c r="S148" s="92">
        <v>142</v>
      </c>
      <c r="T148" s="92">
        <v>155</v>
      </c>
      <c r="U148" s="92">
        <v>156</v>
      </c>
      <c r="V148" s="92">
        <v>185</v>
      </c>
      <c r="W148" s="92">
        <v>115</v>
      </c>
      <c r="X148" s="92">
        <v>115</v>
      </c>
      <c r="Y148" s="92">
        <v>174</v>
      </c>
      <c r="Z148" s="92">
        <v>174</v>
      </c>
      <c r="AA148" s="92">
        <v>86</v>
      </c>
      <c r="AB148" s="92">
        <v>89</v>
      </c>
      <c r="AC148" s="92">
        <v>108</v>
      </c>
      <c r="AD148" s="94"/>
      <c r="AE148" s="94"/>
      <c r="AF148" s="94"/>
      <c r="AG148" s="94"/>
      <c r="AH148" s="94"/>
      <c r="AI148" s="94"/>
      <c r="AJ148" s="94"/>
      <c r="AK148" s="94"/>
      <c r="AL148" s="94"/>
      <c r="AM148" s="94"/>
      <c r="AN148" s="94"/>
      <c r="AO148" s="94"/>
      <c r="AP148" s="94"/>
      <c r="AQ148" s="94"/>
      <c r="AR148" s="94"/>
      <c r="AS148" s="94"/>
      <c r="AT148" s="94"/>
      <c r="AU148" s="94"/>
      <c r="AV148" s="94"/>
      <c r="AW148" s="94"/>
      <c r="AX148" s="94"/>
      <c r="AY148" s="94"/>
      <c r="AZ148" s="94"/>
      <c r="BA148" s="94"/>
      <c r="BB148" s="94"/>
      <c r="BC148" s="94"/>
      <c r="BD148" s="94"/>
      <c r="BE148" s="94"/>
      <c r="BF148" s="94"/>
      <c r="BG148" s="94"/>
      <c r="BH148" s="94"/>
      <c r="BI148" s="94"/>
      <c r="BJ148" s="94"/>
      <c r="BK148" s="94"/>
      <c r="BL148" s="94"/>
      <c r="BM148" s="94"/>
      <c r="BN148" s="94"/>
      <c r="BO148" s="94"/>
      <c r="BP148" s="94"/>
      <c r="BQ148" s="94"/>
      <c r="BR148" s="94"/>
      <c r="BS148" s="94"/>
      <c r="BT148" s="94"/>
      <c r="BU148" s="94"/>
      <c r="BV148" s="94"/>
      <c r="BW148" s="94"/>
      <c r="BX148" s="94"/>
      <c r="BY148" s="94"/>
      <c r="BZ148" s="94"/>
      <c r="CA148" s="94"/>
      <c r="CB148" s="94"/>
      <c r="CC148" s="94"/>
      <c r="CD148" s="94"/>
      <c r="CE148" s="94"/>
      <c r="CF148" s="94"/>
      <c r="CG148" s="94"/>
      <c r="CH148" s="94"/>
      <c r="CI148" s="94"/>
      <c r="CJ148" s="94"/>
      <c r="CK148" s="95" t="s">
        <v>374</v>
      </c>
      <c r="CL148" s="96" t="s">
        <v>432</v>
      </c>
    </row>
    <row r="149" spans="1:90" ht="12" x14ac:dyDescent="0.2">
      <c r="A149" s="91" t="s">
        <v>433</v>
      </c>
      <c r="B149" s="160"/>
      <c r="C149" s="97">
        <v>4</v>
      </c>
      <c r="D149" s="97">
        <v>4</v>
      </c>
      <c r="E149" s="97">
        <v>5</v>
      </c>
      <c r="F149" s="97">
        <v>4</v>
      </c>
      <c r="G149" s="97">
        <v>4</v>
      </c>
      <c r="H149" s="97">
        <v>4</v>
      </c>
      <c r="I149" s="97">
        <v>3</v>
      </c>
      <c r="J149" s="97">
        <v>4</v>
      </c>
      <c r="K149" s="97">
        <v>3</v>
      </c>
      <c r="L149" s="97">
        <v>5</v>
      </c>
      <c r="M149" s="97">
        <v>4</v>
      </c>
      <c r="N149" s="97">
        <v>4</v>
      </c>
      <c r="O149" s="97">
        <v>4</v>
      </c>
      <c r="P149" s="97">
        <v>4</v>
      </c>
      <c r="Q149" s="97">
        <v>4</v>
      </c>
      <c r="R149" s="97">
        <v>3</v>
      </c>
      <c r="S149" s="97">
        <v>5</v>
      </c>
      <c r="T149" s="97">
        <v>5</v>
      </c>
      <c r="U149" s="97">
        <v>5</v>
      </c>
      <c r="V149" s="97">
        <v>5</v>
      </c>
      <c r="W149" s="97">
        <v>5</v>
      </c>
      <c r="X149" s="97">
        <v>4</v>
      </c>
      <c r="Y149" s="97">
        <v>3</v>
      </c>
      <c r="Z149" s="97">
        <v>4</v>
      </c>
      <c r="AA149" s="97">
        <v>4</v>
      </c>
      <c r="AB149" s="97">
        <v>4</v>
      </c>
      <c r="AC149" s="97">
        <v>4</v>
      </c>
      <c r="AD149" s="94"/>
      <c r="AE149" s="94"/>
      <c r="AF149" s="94"/>
      <c r="AG149" s="94"/>
      <c r="AH149" s="94"/>
      <c r="AI149" s="94"/>
      <c r="AJ149" s="94"/>
      <c r="AK149" s="94"/>
      <c r="AL149" s="94"/>
      <c r="AM149" s="94"/>
      <c r="AN149" s="94"/>
      <c r="AO149" s="94"/>
      <c r="AP149" s="94"/>
      <c r="AQ149" s="94"/>
      <c r="AR149" s="94"/>
      <c r="AS149" s="94"/>
      <c r="AT149" s="94"/>
      <c r="AU149" s="94"/>
      <c r="AV149" s="94"/>
      <c r="AW149" s="94"/>
      <c r="AX149" s="94"/>
      <c r="AY149" s="94"/>
      <c r="AZ149" s="94"/>
      <c r="BA149" s="94"/>
      <c r="BB149" s="94"/>
      <c r="BC149" s="94"/>
      <c r="BD149" s="94"/>
      <c r="BE149" s="94"/>
      <c r="BF149" s="94"/>
      <c r="BG149" s="94"/>
      <c r="BH149" s="94"/>
      <c r="BI149" s="94"/>
      <c r="BJ149" s="94"/>
      <c r="BK149" s="94"/>
      <c r="BL149" s="94"/>
      <c r="BM149" s="94"/>
      <c r="BN149" s="94"/>
      <c r="BO149" s="94"/>
      <c r="BP149" s="94"/>
      <c r="BQ149" s="94"/>
      <c r="BR149" s="94"/>
      <c r="BS149" s="94"/>
      <c r="BT149" s="94"/>
      <c r="BU149" s="94"/>
      <c r="BV149" s="94"/>
      <c r="BW149" s="94"/>
      <c r="BX149" s="94"/>
      <c r="BY149" s="94"/>
      <c r="BZ149" s="94"/>
      <c r="CA149" s="94"/>
      <c r="CB149" s="94"/>
      <c r="CC149" s="94"/>
      <c r="CD149" s="94"/>
      <c r="CE149" s="94"/>
      <c r="CF149" s="94"/>
      <c r="CG149" s="94"/>
      <c r="CH149" s="94"/>
      <c r="CI149" s="94"/>
      <c r="CJ149" s="94"/>
      <c r="CK149" s="98">
        <f>SUM(C149:CJ149)</f>
        <v>111</v>
      </c>
      <c r="CL149" s="99">
        <f>ROUNDUP(CK149/27,0)</f>
        <v>5</v>
      </c>
    </row>
    <row r="150" spans="1:90" ht="12" x14ac:dyDescent="0.2">
      <c r="A150" s="91" t="s">
        <v>434</v>
      </c>
      <c r="B150" s="160"/>
      <c r="C150" s="97">
        <v>4</v>
      </c>
      <c r="D150" s="97">
        <v>4</v>
      </c>
      <c r="E150" s="97">
        <v>4</v>
      </c>
      <c r="F150" s="97">
        <v>3</v>
      </c>
      <c r="G150" s="97">
        <v>5</v>
      </c>
      <c r="H150" s="97">
        <v>4</v>
      </c>
      <c r="I150" s="97">
        <v>3</v>
      </c>
      <c r="J150" s="97">
        <v>4</v>
      </c>
      <c r="K150" s="97">
        <v>4</v>
      </c>
      <c r="L150" s="97">
        <v>5</v>
      </c>
      <c r="M150" s="97">
        <v>3</v>
      </c>
      <c r="N150" s="97">
        <v>3</v>
      </c>
      <c r="O150" s="97">
        <v>3</v>
      </c>
      <c r="P150" s="97">
        <v>3</v>
      </c>
      <c r="Q150" s="97">
        <v>4</v>
      </c>
      <c r="R150" s="97">
        <v>3</v>
      </c>
      <c r="S150" s="97">
        <v>5</v>
      </c>
      <c r="T150" s="97">
        <v>4</v>
      </c>
      <c r="U150" s="97">
        <v>5</v>
      </c>
      <c r="V150" s="97">
        <v>5</v>
      </c>
      <c r="W150" s="97">
        <v>4</v>
      </c>
      <c r="X150" s="97">
        <v>4</v>
      </c>
      <c r="Y150" s="97">
        <v>3</v>
      </c>
      <c r="Z150" s="97">
        <v>3</v>
      </c>
      <c r="AA150" s="97">
        <v>3</v>
      </c>
      <c r="AB150" s="97">
        <v>4</v>
      </c>
      <c r="AC150" s="97">
        <v>4</v>
      </c>
      <c r="AD150" s="94"/>
      <c r="AE150" s="94"/>
      <c r="AF150" s="94"/>
      <c r="AG150" s="94"/>
      <c r="AH150" s="94"/>
      <c r="AI150" s="94"/>
      <c r="AJ150" s="94"/>
      <c r="AK150" s="94"/>
      <c r="AL150" s="94"/>
      <c r="AM150" s="94"/>
      <c r="AN150" s="94"/>
      <c r="AO150" s="94"/>
      <c r="AP150" s="94"/>
      <c r="AQ150" s="94"/>
      <c r="AR150" s="94"/>
      <c r="AS150" s="94"/>
      <c r="AT150" s="94"/>
      <c r="AU150" s="94"/>
      <c r="AV150" s="94"/>
      <c r="AW150" s="94"/>
      <c r="AX150" s="94"/>
      <c r="AY150" s="94"/>
      <c r="AZ150" s="94"/>
      <c r="BA150" s="94"/>
      <c r="BB150" s="94"/>
      <c r="BC150" s="94"/>
      <c r="BD150" s="94"/>
      <c r="BE150" s="94"/>
      <c r="BF150" s="94"/>
      <c r="BG150" s="94"/>
      <c r="BH150" s="94"/>
      <c r="BI150" s="94"/>
      <c r="BJ150" s="94"/>
      <c r="BK150" s="94"/>
      <c r="BL150" s="94"/>
      <c r="BM150" s="94"/>
      <c r="BN150" s="94"/>
      <c r="BO150" s="94"/>
      <c r="BP150" s="94"/>
      <c r="BQ150" s="94"/>
      <c r="BR150" s="94"/>
      <c r="BS150" s="94"/>
      <c r="BT150" s="94"/>
      <c r="BU150" s="94"/>
      <c r="BV150" s="94"/>
      <c r="BW150" s="94"/>
      <c r="BX150" s="94"/>
      <c r="BY150" s="94"/>
      <c r="BZ150" s="94"/>
      <c r="CA150" s="94"/>
      <c r="CB150" s="94"/>
      <c r="CC150" s="94"/>
      <c r="CD150" s="94"/>
      <c r="CE150" s="94"/>
      <c r="CF150" s="94"/>
      <c r="CG150" s="94"/>
      <c r="CH150" s="94"/>
      <c r="CI150" s="94"/>
      <c r="CJ150" s="94"/>
      <c r="CK150" s="98">
        <f>SUM(C150:CJ150)</f>
        <v>103</v>
      </c>
      <c r="CL150" s="99">
        <f t="shared" ref="CL150:CL153" si="16">ROUNDUP(CK150/27,0)</f>
        <v>4</v>
      </c>
    </row>
    <row r="151" spans="1:90" ht="12" x14ac:dyDescent="0.2">
      <c r="A151" s="91" t="s">
        <v>435</v>
      </c>
      <c r="B151" s="160"/>
      <c r="C151" s="97">
        <v>4</v>
      </c>
      <c r="D151" s="97">
        <v>4</v>
      </c>
      <c r="E151" s="97">
        <v>3</v>
      </c>
      <c r="F151" s="97">
        <v>4</v>
      </c>
      <c r="G151" s="97">
        <v>4</v>
      </c>
      <c r="H151" s="97">
        <v>5</v>
      </c>
      <c r="I151" s="97">
        <v>4</v>
      </c>
      <c r="J151" s="97">
        <v>3</v>
      </c>
      <c r="K151" s="97">
        <v>3</v>
      </c>
      <c r="L151" s="97">
        <v>5</v>
      </c>
      <c r="M151" s="97">
        <v>3</v>
      </c>
      <c r="N151" s="97">
        <v>4</v>
      </c>
      <c r="O151" s="97">
        <v>3</v>
      </c>
      <c r="P151" s="97">
        <v>3</v>
      </c>
      <c r="Q151" s="97">
        <v>4</v>
      </c>
      <c r="R151" s="97">
        <v>3</v>
      </c>
      <c r="S151" s="97">
        <v>5</v>
      </c>
      <c r="T151" s="97">
        <v>4</v>
      </c>
      <c r="U151" s="97">
        <v>5</v>
      </c>
      <c r="V151" s="97">
        <v>4</v>
      </c>
      <c r="W151" s="97">
        <v>4</v>
      </c>
      <c r="X151" s="97">
        <v>4</v>
      </c>
      <c r="Y151" s="97">
        <v>3</v>
      </c>
      <c r="Z151" s="97">
        <v>2</v>
      </c>
      <c r="AA151" s="97">
        <v>2</v>
      </c>
      <c r="AB151" s="97">
        <v>3</v>
      </c>
      <c r="AC151" s="97">
        <v>4</v>
      </c>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c r="BL151" s="94"/>
      <c r="BM151" s="94"/>
      <c r="BN151" s="94"/>
      <c r="BO151" s="94"/>
      <c r="BP151" s="94"/>
      <c r="BQ151" s="94"/>
      <c r="BR151" s="94"/>
      <c r="BS151" s="94"/>
      <c r="BT151" s="94"/>
      <c r="BU151" s="94"/>
      <c r="BV151" s="94"/>
      <c r="BW151" s="94"/>
      <c r="BX151" s="94"/>
      <c r="BY151" s="94"/>
      <c r="BZ151" s="94"/>
      <c r="CA151" s="94"/>
      <c r="CB151" s="94"/>
      <c r="CC151" s="94"/>
      <c r="CD151" s="94"/>
      <c r="CE151" s="94"/>
      <c r="CF151" s="94"/>
      <c r="CG151" s="94"/>
      <c r="CH151" s="94"/>
      <c r="CI151" s="94"/>
      <c r="CJ151" s="94"/>
      <c r="CK151" s="98">
        <f>SUM(C151:CJ151)</f>
        <v>99</v>
      </c>
      <c r="CL151" s="99">
        <f t="shared" si="16"/>
        <v>4</v>
      </c>
    </row>
    <row r="152" spans="1:90" ht="12" x14ac:dyDescent="0.2">
      <c r="A152" s="91" t="s">
        <v>436</v>
      </c>
      <c r="B152" s="160"/>
      <c r="C152" s="97">
        <v>4</v>
      </c>
      <c r="D152" s="97">
        <v>4</v>
      </c>
      <c r="E152" s="97">
        <v>5</v>
      </c>
      <c r="F152" s="97">
        <v>5</v>
      </c>
      <c r="G152" s="97">
        <v>5</v>
      </c>
      <c r="H152" s="97">
        <v>4</v>
      </c>
      <c r="I152" s="97">
        <v>3</v>
      </c>
      <c r="J152" s="97">
        <v>4</v>
      </c>
      <c r="K152" s="97">
        <v>4</v>
      </c>
      <c r="L152" s="97">
        <v>5</v>
      </c>
      <c r="M152" s="97">
        <v>5</v>
      </c>
      <c r="N152" s="97">
        <v>4</v>
      </c>
      <c r="O152" s="97">
        <v>3</v>
      </c>
      <c r="P152" s="97">
        <v>4</v>
      </c>
      <c r="Q152" s="97">
        <v>4</v>
      </c>
      <c r="R152" s="97">
        <v>3</v>
      </c>
      <c r="S152" s="97">
        <v>5</v>
      </c>
      <c r="T152" s="97">
        <v>4</v>
      </c>
      <c r="U152" s="97">
        <v>5</v>
      </c>
      <c r="V152" s="97">
        <v>5</v>
      </c>
      <c r="W152" s="97">
        <v>4</v>
      </c>
      <c r="X152" s="97">
        <v>4</v>
      </c>
      <c r="Y152" s="97">
        <v>5</v>
      </c>
      <c r="Z152" s="97">
        <v>2</v>
      </c>
      <c r="AA152" s="97">
        <v>3</v>
      </c>
      <c r="AB152" s="97">
        <v>4</v>
      </c>
      <c r="AC152" s="97">
        <v>3</v>
      </c>
      <c r="AD152" s="94"/>
      <c r="AE152" s="94"/>
      <c r="AF152" s="94"/>
      <c r="AG152" s="94"/>
      <c r="AH152" s="94"/>
      <c r="AI152" s="94"/>
      <c r="AJ152" s="94"/>
      <c r="AK152" s="94"/>
      <c r="AL152" s="94"/>
      <c r="AM152" s="94"/>
      <c r="AN152" s="94"/>
      <c r="AO152" s="94"/>
      <c r="AP152" s="94"/>
      <c r="AQ152" s="94"/>
      <c r="AR152" s="94"/>
      <c r="AS152" s="94"/>
      <c r="AT152" s="94"/>
      <c r="AU152" s="94"/>
      <c r="AV152" s="94"/>
      <c r="AW152" s="94"/>
      <c r="AX152" s="94"/>
      <c r="AY152" s="94"/>
      <c r="AZ152" s="94"/>
      <c r="BA152" s="94"/>
      <c r="BB152" s="94"/>
      <c r="BC152" s="94"/>
      <c r="BD152" s="94"/>
      <c r="BE152" s="94"/>
      <c r="BF152" s="94"/>
      <c r="BG152" s="94"/>
      <c r="BH152" s="94"/>
      <c r="BI152" s="94"/>
      <c r="BJ152" s="94"/>
      <c r="BK152" s="94"/>
      <c r="BL152" s="94"/>
      <c r="BM152" s="94"/>
      <c r="BN152" s="94"/>
      <c r="BO152" s="94"/>
      <c r="BP152" s="94"/>
      <c r="BQ152" s="94"/>
      <c r="BR152" s="94"/>
      <c r="BS152" s="94"/>
      <c r="BT152" s="94"/>
      <c r="BU152" s="94"/>
      <c r="BV152" s="94"/>
      <c r="BW152" s="94"/>
      <c r="BX152" s="94"/>
      <c r="BY152" s="94"/>
      <c r="BZ152" s="94"/>
      <c r="CA152" s="94"/>
      <c r="CB152" s="94"/>
      <c r="CC152" s="94"/>
      <c r="CD152" s="94"/>
      <c r="CE152" s="94"/>
      <c r="CF152" s="94"/>
      <c r="CG152" s="94"/>
      <c r="CH152" s="94"/>
      <c r="CI152" s="94"/>
      <c r="CJ152" s="94"/>
      <c r="CK152" s="98">
        <f>SUM(C152:CJ152)</f>
        <v>110</v>
      </c>
      <c r="CL152" s="99">
        <f t="shared" si="16"/>
        <v>5</v>
      </c>
    </row>
    <row r="153" spans="1:90" ht="12" x14ac:dyDescent="0.2">
      <c r="A153" s="91" t="s">
        <v>437</v>
      </c>
      <c r="B153" s="160"/>
      <c r="C153" s="97">
        <v>4</v>
      </c>
      <c r="D153" s="97">
        <v>4</v>
      </c>
      <c r="E153" s="97">
        <v>4</v>
      </c>
      <c r="F153" s="97">
        <v>4</v>
      </c>
      <c r="G153" s="97">
        <v>4</v>
      </c>
      <c r="H153" s="97">
        <v>5</v>
      </c>
      <c r="I153" s="97">
        <v>4</v>
      </c>
      <c r="J153" s="97">
        <v>3</v>
      </c>
      <c r="K153" s="97">
        <v>3</v>
      </c>
      <c r="L153" s="97">
        <v>5</v>
      </c>
      <c r="M153" s="97">
        <v>3</v>
      </c>
      <c r="N153" s="97">
        <v>4</v>
      </c>
      <c r="O153" s="97">
        <v>3</v>
      </c>
      <c r="P153" s="97">
        <v>3</v>
      </c>
      <c r="Q153" s="97">
        <v>4</v>
      </c>
      <c r="R153" s="97">
        <v>3</v>
      </c>
      <c r="S153" s="97">
        <v>5</v>
      </c>
      <c r="T153" s="97">
        <v>5</v>
      </c>
      <c r="U153" s="97">
        <v>5</v>
      </c>
      <c r="V153" s="97">
        <v>4</v>
      </c>
      <c r="W153" s="97">
        <v>5</v>
      </c>
      <c r="X153" s="97">
        <v>4</v>
      </c>
      <c r="Y153" s="97">
        <v>4</v>
      </c>
      <c r="Z153" s="97">
        <v>4</v>
      </c>
      <c r="AA153" s="97">
        <v>4</v>
      </c>
      <c r="AB153" s="97">
        <v>3</v>
      </c>
      <c r="AC153" s="97">
        <v>3</v>
      </c>
      <c r="AD153" s="94"/>
      <c r="AE153" s="94"/>
      <c r="AF153" s="94"/>
      <c r="AG153" s="94"/>
      <c r="AH153" s="94"/>
      <c r="AI153" s="94"/>
      <c r="AJ153" s="94"/>
      <c r="AK153" s="94"/>
      <c r="AL153" s="94"/>
      <c r="AM153" s="94"/>
      <c r="AN153" s="94"/>
      <c r="AO153" s="94"/>
      <c r="AP153" s="94"/>
      <c r="AQ153" s="94"/>
      <c r="AR153" s="94"/>
      <c r="AS153" s="94"/>
      <c r="AT153" s="94"/>
      <c r="AU153" s="94"/>
      <c r="AV153" s="94"/>
      <c r="AW153" s="94"/>
      <c r="AX153" s="94"/>
      <c r="AY153" s="94"/>
      <c r="AZ153" s="94"/>
      <c r="BA153" s="94"/>
      <c r="BB153" s="94"/>
      <c r="BC153" s="94"/>
      <c r="BD153" s="94"/>
      <c r="BE153" s="94"/>
      <c r="BF153" s="94"/>
      <c r="BG153" s="94"/>
      <c r="BH153" s="94"/>
      <c r="BI153" s="94"/>
      <c r="BJ153" s="94"/>
      <c r="BK153" s="94"/>
      <c r="BL153" s="94"/>
      <c r="BM153" s="94"/>
      <c r="BN153" s="94"/>
      <c r="BO153" s="94"/>
      <c r="BP153" s="94"/>
      <c r="BQ153" s="94"/>
      <c r="BR153" s="94"/>
      <c r="BS153" s="94"/>
      <c r="BT153" s="94"/>
      <c r="BU153" s="94"/>
      <c r="BV153" s="94"/>
      <c r="BW153" s="94"/>
      <c r="BX153" s="94"/>
      <c r="BY153" s="94"/>
      <c r="BZ153" s="94"/>
      <c r="CA153" s="94"/>
      <c r="CB153" s="94"/>
      <c r="CC153" s="94"/>
      <c r="CD153" s="94"/>
      <c r="CE153" s="94"/>
      <c r="CF153" s="94"/>
      <c r="CG153" s="94"/>
      <c r="CH153" s="94"/>
      <c r="CI153" s="94"/>
      <c r="CJ153" s="94"/>
      <c r="CK153" s="98">
        <f>SUM(C153:CJ153)</f>
        <v>106</v>
      </c>
      <c r="CL153" s="99">
        <f t="shared" si="16"/>
        <v>4</v>
      </c>
    </row>
    <row r="154" spans="1:90" ht="18.75" x14ac:dyDescent="0.2">
      <c r="A154" s="91" t="s">
        <v>438</v>
      </c>
      <c r="B154" s="160"/>
      <c r="C154" s="97" t="s">
        <v>439</v>
      </c>
      <c r="D154" s="97" t="s">
        <v>439</v>
      </c>
      <c r="E154" s="97" t="s">
        <v>439</v>
      </c>
      <c r="F154" s="97" t="s">
        <v>439</v>
      </c>
      <c r="G154" s="97" t="s">
        <v>439</v>
      </c>
      <c r="H154" s="97" t="s">
        <v>439</v>
      </c>
      <c r="I154" s="97" t="s">
        <v>439</v>
      </c>
      <c r="J154" s="97" t="s">
        <v>441</v>
      </c>
      <c r="K154" s="97" t="s">
        <v>441</v>
      </c>
      <c r="L154" s="97" t="s">
        <v>439</v>
      </c>
      <c r="M154" s="97" t="s">
        <v>439</v>
      </c>
      <c r="N154" s="97" t="s">
        <v>439</v>
      </c>
      <c r="O154" s="97" t="s">
        <v>441</v>
      </c>
      <c r="P154" s="97" t="s">
        <v>439</v>
      </c>
      <c r="Q154" s="97" t="s">
        <v>439</v>
      </c>
      <c r="R154" s="97" t="s">
        <v>441</v>
      </c>
      <c r="S154" s="97" t="s">
        <v>439</v>
      </c>
      <c r="T154" s="97" t="s">
        <v>439</v>
      </c>
      <c r="U154" s="97" t="s">
        <v>439</v>
      </c>
      <c r="V154" s="97" t="s">
        <v>439</v>
      </c>
      <c r="W154" s="97" t="s">
        <v>439</v>
      </c>
      <c r="X154" s="97" t="s">
        <v>439</v>
      </c>
      <c r="Y154" s="97" t="s">
        <v>439</v>
      </c>
      <c r="Z154" s="97" t="s">
        <v>439</v>
      </c>
      <c r="AA154" s="97" t="s">
        <v>441</v>
      </c>
      <c r="AB154" s="97" t="s">
        <v>439</v>
      </c>
      <c r="AC154" s="97" t="s">
        <v>439</v>
      </c>
      <c r="AD154" s="94"/>
      <c r="AE154" s="94"/>
      <c r="AF154" s="94"/>
      <c r="AG154" s="94"/>
      <c r="AH154" s="94"/>
      <c r="AI154" s="94"/>
      <c r="AJ154" s="94"/>
      <c r="AK154" s="94"/>
      <c r="AL154" s="94"/>
      <c r="AM154" s="94"/>
      <c r="AN154" s="94"/>
      <c r="AO154" s="94"/>
      <c r="AP154" s="94"/>
      <c r="AQ154" s="94"/>
      <c r="AR154" s="94"/>
      <c r="AS154" s="94"/>
      <c r="AT154" s="94"/>
      <c r="AU154" s="94"/>
      <c r="AV154" s="94"/>
      <c r="AW154" s="94"/>
      <c r="AX154" s="94"/>
      <c r="AY154" s="94"/>
      <c r="AZ154" s="94"/>
      <c r="BA154" s="94"/>
      <c r="BB154" s="94"/>
      <c r="BC154" s="94"/>
      <c r="BD154" s="94"/>
      <c r="BE154" s="94"/>
      <c r="BF154" s="94"/>
      <c r="BG154" s="94"/>
      <c r="BH154" s="94"/>
      <c r="BI154" s="94"/>
      <c r="BJ154" s="94"/>
      <c r="BK154" s="94"/>
      <c r="BL154" s="94"/>
      <c r="BM154" s="94"/>
      <c r="BN154" s="94"/>
      <c r="BO154" s="94"/>
      <c r="BP154" s="94"/>
      <c r="BQ154" s="94"/>
      <c r="BR154" s="94"/>
      <c r="BS154" s="94"/>
      <c r="BT154" s="94"/>
      <c r="BU154" s="94"/>
      <c r="BV154" s="94"/>
      <c r="BW154" s="94"/>
      <c r="BX154" s="94"/>
      <c r="BY154" s="94"/>
      <c r="BZ154" s="94"/>
      <c r="CA154" s="94"/>
      <c r="CB154" s="94"/>
      <c r="CC154" s="94"/>
      <c r="CD154" s="94"/>
      <c r="CE154" s="94"/>
      <c r="CF154" s="94"/>
      <c r="CG154" s="94"/>
      <c r="CH154" s="94"/>
      <c r="CI154" s="94"/>
      <c r="CJ154" s="94"/>
      <c r="CK154" s="98" t="s">
        <v>439</v>
      </c>
      <c r="CL154" s="99" t="s">
        <v>439</v>
      </c>
    </row>
    <row r="155" spans="1:90" ht="18.75" x14ac:dyDescent="0.2">
      <c r="A155" s="91" t="s">
        <v>440</v>
      </c>
      <c r="B155" s="160"/>
      <c r="C155" s="97" t="s">
        <v>439</v>
      </c>
      <c r="D155" s="97" t="s">
        <v>439</v>
      </c>
      <c r="E155" s="97" t="s">
        <v>439</v>
      </c>
      <c r="F155" s="97" t="s">
        <v>439</v>
      </c>
      <c r="G155" s="97" t="s">
        <v>439</v>
      </c>
      <c r="H155" s="97" t="s">
        <v>439</v>
      </c>
      <c r="I155" s="97" t="s">
        <v>439</v>
      </c>
      <c r="J155" s="97" t="s">
        <v>441</v>
      </c>
      <c r="K155" s="97" t="s">
        <v>439</v>
      </c>
      <c r="L155" s="97" t="s">
        <v>439</v>
      </c>
      <c r="M155" s="97" t="s">
        <v>441</v>
      </c>
      <c r="N155" s="97" t="s">
        <v>441</v>
      </c>
      <c r="O155" s="97" t="s">
        <v>439</v>
      </c>
      <c r="P155" s="97" t="s">
        <v>439</v>
      </c>
      <c r="Q155" s="97" t="s">
        <v>439</v>
      </c>
      <c r="R155" s="97" t="s">
        <v>441</v>
      </c>
      <c r="S155" s="97" t="s">
        <v>439</v>
      </c>
      <c r="T155" s="97" t="s">
        <v>439</v>
      </c>
      <c r="U155" s="97" t="s">
        <v>439</v>
      </c>
      <c r="V155" s="97" t="s">
        <v>439</v>
      </c>
      <c r="W155" s="97" t="s">
        <v>439</v>
      </c>
      <c r="X155" s="97" t="s">
        <v>439</v>
      </c>
      <c r="Y155" s="97" t="s">
        <v>439</v>
      </c>
      <c r="Z155" s="97" t="s">
        <v>439</v>
      </c>
      <c r="AA155" s="97" t="s">
        <v>439</v>
      </c>
      <c r="AB155" s="97" t="s">
        <v>441</v>
      </c>
      <c r="AC155" s="97" t="s">
        <v>439</v>
      </c>
      <c r="AD155" s="94"/>
      <c r="AE155" s="94"/>
      <c r="AF155" s="94"/>
      <c r="AG155" s="94"/>
      <c r="AH155" s="94"/>
      <c r="AI155" s="94"/>
      <c r="AJ155" s="94"/>
      <c r="AK155" s="94"/>
      <c r="AL155" s="94"/>
      <c r="AM155" s="94"/>
      <c r="AN155" s="94"/>
      <c r="AO155" s="94"/>
      <c r="AP155" s="94"/>
      <c r="AQ155" s="94"/>
      <c r="AR155" s="94"/>
      <c r="AS155" s="94"/>
      <c r="AT155" s="94"/>
      <c r="AU155" s="94"/>
      <c r="AV155" s="94"/>
      <c r="AW155" s="94"/>
      <c r="AX155" s="94"/>
      <c r="AY155" s="94"/>
      <c r="AZ155" s="94"/>
      <c r="BA155" s="94"/>
      <c r="BB155" s="94"/>
      <c r="BC155" s="94"/>
      <c r="BD155" s="94"/>
      <c r="BE155" s="94"/>
      <c r="BF155" s="94"/>
      <c r="BG155" s="94"/>
      <c r="BH155" s="94"/>
      <c r="BI155" s="94"/>
      <c r="BJ155" s="94"/>
      <c r="BK155" s="94"/>
      <c r="BL155" s="94"/>
      <c r="BM155" s="94"/>
      <c r="BN155" s="94"/>
      <c r="BO155" s="94"/>
      <c r="BP155" s="94"/>
      <c r="BQ155" s="94"/>
      <c r="BR155" s="94"/>
      <c r="BS155" s="94"/>
      <c r="BT155" s="94"/>
      <c r="BU155" s="94"/>
      <c r="BV155" s="94"/>
      <c r="BW155" s="94"/>
      <c r="BX155" s="94"/>
      <c r="BY155" s="94"/>
      <c r="BZ155" s="94"/>
      <c r="CA155" s="94"/>
      <c r="CB155" s="94"/>
      <c r="CC155" s="94"/>
      <c r="CD155" s="94"/>
      <c r="CE155" s="94"/>
      <c r="CF155" s="94"/>
      <c r="CG155" s="94"/>
      <c r="CH155" s="94"/>
      <c r="CI155" s="94"/>
      <c r="CJ155" s="94"/>
      <c r="CK155" s="98" t="s">
        <v>439</v>
      </c>
      <c r="CL155" s="99" t="s">
        <v>439</v>
      </c>
    </row>
    <row r="156" spans="1:90" ht="12" x14ac:dyDescent="0.2">
      <c r="A156" s="91" t="s">
        <v>419</v>
      </c>
      <c r="B156" s="160"/>
      <c r="C156" s="97">
        <v>4</v>
      </c>
      <c r="D156" s="97">
        <v>4</v>
      </c>
      <c r="E156" s="97">
        <v>4</v>
      </c>
      <c r="F156" s="97">
        <v>3</v>
      </c>
      <c r="G156" s="97">
        <v>3</v>
      </c>
      <c r="H156" s="97">
        <v>4</v>
      </c>
      <c r="I156" s="97">
        <v>3</v>
      </c>
      <c r="J156" s="97">
        <v>5</v>
      </c>
      <c r="K156" s="97">
        <v>3</v>
      </c>
      <c r="L156" s="97">
        <v>4</v>
      </c>
      <c r="M156" s="97">
        <v>4</v>
      </c>
      <c r="N156" s="97">
        <v>3</v>
      </c>
      <c r="O156" s="97">
        <v>2</v>
      </c>
      <c r="P156" s="97">
        <v>3</v>
      </c>
      <c r="Q156" s="97">
        <v>4</v>
      </c>
      <c r="R156" s="97">
        <v>4</v>
      </c>
      <c r="S156" s="97">
        <v>5</v>
      </c>
      <c r="T156" s="97">
        <v>5</v>
      </c>
      <c r="U156" s="97">
        <v>5</v>
      </c>
      <c r="V156" s="97">
        <v>5</v>
      </c>
      <c r="W156" s="97">
        <v>4</v>
      </c>
      <c r="X156" s="97">
        <v>4</v>
      </c>
      <c r="Y156" s="97">
        <v>4</v>
      </c>
      <c r="Z156" s="97">
        <v>3</v>
      </c>
      <c r="AA156" s="97">
        <v>4</v>
      </c>
      <c r="AB156" s="97">
        <v>3</v>
      </c>
      <c r="AC156" s="97">
        <v>5</v>
      </c>
      <c r="AD156" s="94"/>
      <c r="AE156" s="94"/>
      <c r="AF156" s="94"/>
      <c r="AG156" s="94"/>
      <c r="AH156" s="94"/>
      <c r="AI156" s="94"/>
      <c r="AJ156" s="94"/>
      <c r="AK156" s="94"/>
      <c r="AL156" s="94"/>
      <c r="AM156" s="94"/>
      <c r="AN156" s="94"/>
      <c r="AO156" s="94"/>
      <c r="AP156" s="94"/>
      <c r="AQ156" s="94"/>
      <c r="AR156" s="94"/>
      <c r="AS156" s="94"/>
      <c r="AT156" s="94"/>
      <c r="AU156" s="94"/>
      <c r="AV156" s="94"/>
      <c r="AW156" s="94"/>
      <c r="AX156" s="94"/>
      <c r="AY156" s="94"/>
      <c r="AZ156" s="94"/>
      <c r="BA156" s="94"/>
      <c r="BB156" s="94"/>
      <c r="BC156" s="94"/>
      <c r="BD156" s="94"/>
      <c r="BE156" s="94"/>
      <c r="BF156" s="94"/>
      <c r="BG156" s="94"/>
      <c r="BH156" s="94"/>
      <c r="BI156" s="94"/>
      <c r="BJ156" s="94"/>
      <c r="BK156" s="94"/>
      <c r="BL156" s="94"/>
      <c r="BM156" s="94"/>
      <c r="BN156" s="94"/>
      <c r="BO156" s="94"/>
      <c r="BP156" s="94"/>
      <c r="BQ156" s="94"/>
      <c r="BR156" s="94"/>
      <c r="BS156" s="94"/>
      <c r="BT156" s="94"/>
      <c r="BU156" s="94"/>
      <c r="BV156" s="94"/>
      <c r="BW156" s="94"/>
      <c r="BX156" s="94"/>
      <c r="BY156" s="94"/>
      <c r="BZ156" s="94"/>
      <c r="CA156" s="94"/>
      <c r="CB156" s="94"/>
      <c r="CC156" s="94"/>
      <c r="CD156" s="94"/>
      <c r="CE156" s="94"/>
      <c r="CF156" s="94"/>
      <c r="CG156" s="94"/>
      <c r="CH156" s="94"/>
      <c r="CI156" s="94"/>
      <c r="CJ156" s="94"/>
      <c r="CK156" s="98">
        <f>SUM(C156:CJ156)</f>
        <v>104</v>
      </c>
      <c r="CL156" s="99">
        <f>ROUNDUP(CK156/27,0)</f>
        <v>4</v>
      </c>
    </row>
    <row r="157" spans="1:90" ht="12" customHeight="1" x14ac:dyDescent="0.2">
      <c r="A157" s="100" t="s">
        <v>475</v>
      </c>
      <c r="B157" s="164" t="s">
        <v>476</v>
      </c>
      <c r="C157" s="101">
        <v>189</v>
      </c>
      <c r="D157" s="101">
        <v>158</v>
      </c>
      <c r="E157" s="101">
        <v>152</v>
      </c>
      <c r="F157" s="101">
        <v>152</v>
      </c>
      <c r="G157" s="101">
        <v>176</v>
      </c>
      <c r="H157" s="101">
        <v>145</v>
      </c>
      <c r="I157" s="102"/>
      <c r="J157" s="102"/>
      <c r="K157" s="102"/>
      <c r="L157" s="102"/>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6"/>
      <c r="AW157" s="106"/>
      <c r="AX157" s="106"/>
      <c r="AY157" s="106"/>
      <c r="AZ157" s="106"/>
      <c r="BA157" s="106"/>
      <c r="BB157" s="106"/>
      <c r="BC157" s="106"/>
      <c r="BD157" s="106"/>
      <c r="BE157" s="106"/>
      <c r="BF157" s="106"/>
      <c r="BG157" s="106"/>
      <c r="BH157" s="106"/>
      <c r="BI157" s="106"/>
      <c r="BJ157" s="106"/>
      <c r="BK157" s="106"/>
      <c r="BL157" s="106"/>
      <c r="BM157" s="106"/>
      <c r="BN157" s="106"/>
      <c r="BO157" s="106"/>
      <c r="BP157" s="106"/>
      <c r="BQ157" s="106"/>
      <c r="BR157" s="106"/>
      <c r="BS157" s="106"/>
      <c r="BT157" s="106"/>
      <c r="BU157" s="106"/>
      <c r="BV157" s="106"/>
      <c r="BW157" s="106"/>
      <c r="BX157" s="106"/>
      <c r="BY157" s="106"/>
      <c r="BZ157" s="106"/>
      <c r="CA157" s="106"/>
      <c r="CB157" s="106"/>
      <c r="CC157" s="106"/>
      <c r="CD157" s="106"/>
      <c r="CE157" s="106"/>
      <c r="CF157" s="106"/>
      <c r="CG157" s="106"/>
      <c r="CH157" s="106"/>
      <c r="CI157" s="106"/>
      <c r="CJ157" s="106"/>
      <c r="CK157" s="95" t="s">
        <v>374</v>
      </c>
      <c r="CL157" s="96" t="s">
        <v>432</v>
      </c>
    </row>
    <row r="158" spans="1:90" ht="12" x14ac:dyDescent="0.2">
      <c r="A158" s="100" t="s">
        <v>433</v>
      </c>
      <c r="B158" s="164"/>
      <c r="C158" s="103">
        <v>1</v>
      </c>
      <c r="D158" s="103">
        <v>5</v>
      </c>
      <c r="E158" s="103">
        <v>5</v>
      </c>
      <c r="F158" s="103">
        <v>5</v>
      </c>
      <c r="G158" s="103">
        <v>4</v>
      </c>
      <c r="H158" s="103">
        <v>5</v>
      </c>
      <c r="I158" s="102"/>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6"/>
      <c r="AW158" s="106"/>
      <c r="AX158" s="106"/>
      <c r="AY158" s="106"/>
      <c r="AZ158" s="106"/>
      <c r="BA158" s="106"/>
      <c r="BB158" s="106"/>
      <c r="BC158" s="106"/>
      <c r="BD158" s="106"/>
      <c r="BE158" s="106"/>
      <c r="BF158" s="106"/>
      <c r="BG158" s="106"/>
      <c r="BH158" s="106"/>
      <c r="BI158" s="106"/>
      <c r="BJ158" s="106"/>
      <c r="BK158" s="106"/>
      <c r="BL158" s="106"/>
      <c r="BM158" s="106"/>
      <c r="BN158" s="106"/>
      <c r="BO158" s="106"/>
      <c r="BP158" s="106"/>
      <c r="BQ158" s="106"/>
      <c r="BR158" s="106"/>
      <c r="BS158" s="106"/>
      <c r="BT158" s="106"/>
      <c r="BU158" s="106"/>
      <c r="BV158" s="106"/>
      <c r="BW158" s="106"/>
      <c r="BX158" s="106"/>
      <c r="BY158" s="106"/>
      <c r="BZ158" s="106"/>
      <c r="CA158" s="106"/>
      <c r="CB158" s="106"/>
      <c r="CC158" s="106"/>
      <c r="CD158" s="106"/>
      <c r="CE158" s="106"/>
      <c r="CF158" s="106"/>
      <c r="CG158" s="106"/>
      <c r="CH158" s="106"/>
      <c r="CI158" s="106"/>
      <c r="CJ158" s="106"/>
      <c r="CK158" s="98">
        <f>SUM(C158:CJ158)</f>
        <v>25</v>
      </c>
      <c r="CL158" s="99">
        <f>ROUNDUP(CK158/6,0)</f>
        <v>5</v>
      </c>
    </row>
    <row r="159" spans="1:90" ht="12" x14ac:dyDescent="0.2">
      <c r="A159" s="100" t="s">
        <v>434</v>
      </c>
      <c r="B159" s="164"/>
      <c r="C159" s="103">
        <v>2</v>
      </c>
      <c r="D159" s="103">
        <v>5</v>
      </c>
      <c r="E159" s="103">
        <v>5</v>
      </c>
      <c r="F159" s="103">
        <v>5</v>
      </c>
      <c r="G159" s="103">
        <v>5</v>
      </c>
      <c r="H159" s="103">
        <v>5</v>
      </c>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6"/>
      <c r="AW159" s="106"/>
      <c r="AX159" s="106"/>
      <c r="AY159" s="106"/>
      <c r="AZ159" s="106"/>
      <c r="BA159" s="106"/>
      <c r="BB159" s="106"/>
      <c r="BC159" s="106"/>
      <c r="BD159" s="106"/>
      <c r="BE159" s="106"/>
      <c r="BF159" s="106"/>
      <c r="BG159" s="106"/>
      <c r="BH159" s="106"/>
      <c r="BI159" s="106"/>
      <c r="BJ159" s="106"/>
      <c r="BK159" s="106"/>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98">
        <f>SUM(C159:CJ159)</f>
        <v>27</v>
      </c>
      <c r="CL159" s="99">
        <f t="shared" ref="CL159:CL162" si="17">ROUNDUP(CK159/6,0)</f>
        <v>5</v>
      </c>
    </row>
    <row r="160" spans="1:90" ht="12" x14ac:dyDescent="0.2">
      <c r="A160" s="100" t="s">
        <v>435</v>
      </c>
      <c r="B160" s="164"/>
      <c r="C160" s="103">
        <v>2</v>
      </c>
      <c r="D160" s="103">
        <v>5</v>
      </c>
      <c r="E160" s="103">
        <v>5</v>
      </c>
      <c r="F160" s="103">
        <v>5</v>
      </c>
      <c r="G160" s="103">
        <v>5</v>
      </c>
      <c r="H160" s="103">
        <v>5</v>
      </c>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6"/>
      <c r="AW160" s="106"/>
      <c r="AX160" s="106"/>
      <c r="AY160" s="106"/>
      <c r="AZ160" s="106"/>
      <c r="BA160" s="106"/>
      <c r="BB160" s="106"/>
      <c r="BC160" s="106"/>
      <c r="BD160" s="106"/>
      <c r="BE160" s="106"/>
      <c r="BF160" s="106"/>
      <c r="BG160" s="106"/>
      <c r="BH160" s="106"/>
      <c r="BI160" s="106"/>
      <c r="BJ160" s="106"/>
      <c r="BK160" s="106"/>
      <c r="BL160" s="106"/>
      <c r="BM160" s="106"/>
      <c r="BN160" s="106"/>
      <c r="BO160" s="106"/>
      <c r="BP160" s="106"/>
      <c r="BQ160" s="106"/>
      <c r="BR160" s="106"/>
      <c r="BS160" s="106"/>
      <c r="BT160" s="106"/>
      <c r="BU160" s="106"/>
      <c r="BV160" s="106"/>
      <c r="BW160" s="106"/>
      <c r="BX160" s="106"/>
      <c r="BY160" s="106"/>
      <c r="BZ160" s="106"/>
      <c r="CA160" s="106"/>
      <c r="CB160" s="106"/>
      <c r="CC160" s="106"/>
      <c r="CD160" s="106"/>
      <c r="CE160" s="106"/>
      <c r="CF160" s="106"/>
      <c r="CG160" s="106"/>
      <c r="CH160" s="106"/>
      <c r="CI160" s="106"/>
      <c r="CJ160" s="106"/>
      <c r="CK160" s="98">
        <f>SUM(C160:CJ160)</f>
        <v>27</v>
      </c>
      <c r="CL160" s="99">
        <f t="shared" si="17"/>
        <v>5</v>
      </c>
    </row>
    <row r="161" spans="1:90" ht="12" x14ac:dyDescent="0.2">
      <c r="A161" s="100" t="s">
        <v>436</v>
      </c>
      <c r="B161" s="164"/>
      <c r="C161" s="103">
        <v>1</v>
      </c>
      <c r="D161" s="103">
        <v>5</v>
      </c>
      <c r="E161" s="103">
        <v>5</v>
      </c>
      <c r="F161" s="103">
        <v>5</v>
      </c>
      <c r="G161" s="103">
        <v>4</v>
      </c>
      <c r="H161" s="103">
        <v>5</v>
      </c>
      <c r="I161" s="102"/>
      <c r="J161" s="102"/>
      <c r="K161" s="102"/>
      <c r="L161" s="102"/>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6"/>
      <c r="AW161" s="106"/>
      <c r="AX161" s="106"/>
      <c r="AY161" s="106"/>
      <c r="AZ161" s="106"/>
      <c r="BA161" s="106"/>
      <c r="BB161" s="106"/>
      <c r="BC161" s="106"/>
      <c r="BD161" s="106"/>
      <c r="BE161" s="106"/>
      <c r="BF161" s="106"/>
      <c r="BG161" s="106"/>
      <c r="BH161" s="106"/>
      <c r="BI161" s="106"/>
      <c r="BJ161" s="106"/>
      <c r="BK161" s="106"/>
      <c r="BL161" s="106"/>
      <c r="BM161" s="106"/>
      <c r="BN161" s="106"/>
      <c r="BO161" s="106"/>
      <c r="BP161" s="106"/>
      <c r="BQ161" s="106"/>
      <c r="BR161" s="106"/>
      <c r="BS161" s="106"/>
      <c r="BT161" s="106"/>
      <c r="BU161" s="106"/>
      <c r="BV161" s="106"/>
      <c r="BW161" s="106"/>
      <c r="BX161" s="106"/>
      <c r="BY161" s="106"/>
      <c r="BZ161" s="106"/>
      <c r="CA161" s="106"/>
      <c r="CB161" s="106"/>
      <c r="CC161" s="106"/>
      <c r="CD161" s="106"/>
      <c r="CE161" s="106"/>
      <c r="CF161" s="106"/>
      <c r="CG161" s="106"/>
      <c r="CH161" s="106"/>
      <c r="CI161" s="106"/>
      <c r="CJ161" s="106"/>
      <c r="CK161" s="98">
        <f>SUM(C161:CJ161)</f>
        <v>25</v>
      </c>
      <c r="CL161" s="99">
        <f t="shared" si="17"/>
        <v>5</v>
      </c>
    </row>
    <row r="162" spans="1:90" ht="12" x14ac:dyDescent="0.2">
      <c r="A162" s="100" t="s">
        <v>437</v>
      </c>
      <c r="B162" s="164"/>
      <c r="C162" s="103">
        <v>2</v>
      </c>
      <c r="D162" s="103">
        <v>5</v>
      </c>
      <c r="E162" s="103">
        <v>5</v>
      </c>
      <c r="F162" s="103">
        <v>5</v>
      </c>
      <c r="G162" s="103">
        <v>4</v>
      </c>
      <c r="H162" s="103">
        <v>5</v>
      </c>
      <c r="I162" s="102"/>
      <c r="J162" s="102"/>
      <c r="K162" s="102"/>
      <c r="L162" s="102"/>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6"/>
      <c r="AW162" s="106"/>
      <c r="AX162" s="106"/>
      <c r="AY162" s="106"/>
      <c r="AZ162" s="106"/>
      <c r="BA162" s="106"/>
      <c r="BB162" s="106"/>
      <c r="BC162" s="106"/>
      <c r="BD162" s="106"/>
      <c r="BE162" s="106"/>
      <c r="BF162" s="106"/>
      <c r="BG162" s="106"/>
      <c r="BH162" s="106"/>
      <c r="BI162" s="106"/>
      <c r="BJ162" s="106"/>
      <c r="BK162" s="106"/>
      <c r="BL162" s="106"/>
      <c r="BM162" s="106"/>
      <c r="BN162" s="106"/>
      <c r="BO162" s="106"/>
      <c r="BP162" s="106"/>
      <c r="BQ162" s="106"/>
      <c r="BR162" s="106"/>
      <c r="BS162" s="106"/>
      <c r="BT162" s="106"/>
      <c r="BU162" s="106"/>
      <c r="BV162" s="106"/>
      <c r="BW162" s="106"/>
      <c r="BX162" s="106"/>
      <c r="BY162" s="106"/>
      <c r="BZ162" s="106"/>
      <c r="CA162" s="106"/>
      <c r="CB162" s="106"/>
      <c r="CC162" s="106"/>
      <c r="CD162" s="106"/>
      <c r="CE162" s="106"/>
      <c r="CF162" s="106"/>
      <c r="CG162" s="106"/>
      <c r="CH162" s="106"/>
      <c r="CI162" s="106"/>
      <c r="CJ162" s="106"/>
      <c r="CK162" s="98">
        <f>SUM(C162:CJ162)</f>
        <v>26</v>
      </c>
      <c r="CL162" s="99">
        <f t="shared" si="17"/>
        <v>5</v>
      </c>
    </row>
    <row r="163" spans="1:90" ht="18.75" x14ac:dyDescent="0.2">
      <c r="A163" s="100" t="s">
        <v>438</v>
      </c>
      <c r="B163" s="164"/>
      <c r="C163" s="103" t="s">
        <v>441</v>
      </c>
      <c r="D163" s="103" t="s">
        <v>439</v>
      </c>
      <c r="E163" s="103" t="s">
        <v>439</v>
      </c>
      <c r="F163" s="103" t="s">
        <v>439</v>
      </c>
      <c r="G163" s="103" t="s">
        <v>439</v>
      </c>
      <c r="H163" s="103" t="s">
        <v>439</v>
      </c>
      <c r="I163" s="102"/>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6"/>
      <c r="AW163" s="106"/>
      <c r="AX163" s="106"/>
      <c r="AY163" s="106"/>
      <c r="AZ163" s="106"/>
      <c r="BA163" s="106"/>
      <c r="BB163" s="106"/>
      <c r="BC163" s="106"/>
      <c r="BD163" s="106"/>
      <c r="BE163" s="106"/>
      <c r="BF163" s="106"/>
      <c r="BG163" s="106"/>
      <c r="BH163" s="106"/>
      <c r="BI163" s="106"/>
      <c r="BJ163" s="106"/>
      <c r="BK163" s="106"/>
      <c r="BL163" s="106"/>
      <c r="BM163" s="106"/>
      <c r="BN163" s="106"/>
      <c r="BO163" s="106"/>
      <c r="BP163" s="106"/>
      <c r="BQ163" s="106"/>
      <c r="BR163" s="106"/>
      <c r="BS163" s="106"/>
      <c r="BT163" s="106"/>
      <c r="BU163" s="106"/>
      <c r="BV163" s="106"/>
      <c r="BW163" s="106"/>
      <c r="BX163" s="106"/>
      <c r="BY163" s="106"/>
      <c r="BZ163" s="106"/>
      <c r="CA163" s="106"/>
      <c r="CB163" s="106"/>
      <c r="CC163" s="106"/>
      <c r="CD163" s="106"/>
      <c r="CE163" s="106"/>
      <c r="CF163" s="106"/>
      <c r="CG163" s="106"/>
      <c r="CH163" s="106"/>
      <c r="CI163" s="106"/>
      <c r="CJ163" s="106"/>
      <c r="CK163" s="98" t="s">
        <v>439</v>
      </c>
      <c r="CL163" s="99" t="s">
        <v>439</v>
      </c>
    </row>
    <row r="164" spans="1:90" ht="18.75" x14ac:dyDescent="0.2">
      <c r="A164" s="100" t="s">
        <v>440</v>
      </c>
      <c r="B164" s="164"/>
      <c r="C164" s="103" t="s">
        <v>439</v>
      </c>
      <c r="D164" s="103" t="s">
        <v>439</v>
      </c>
      <c r="E164" s="103" t="s">
        <v>439</v>
      </c>
      <c r="F164" s="103" t="s">
        <v>439</v>
      </c>
      <c r="G164" s="103" t="s">
        <v>439</v>
      </c>
      <c r="H164" s="103" t="s">
        <v>439</v>
      </c>
      <c r="I164" s="102"/>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6"/>
      <c r="AW164" s="106"/>
      <c r="AX164" s="106"/>
      <c r="AY164" s="106"/>
      <c r="AZ164" s="106"/>
      <c r="BA164" s="106"/>
      <c r="BB164" s="106"/>
      <c r="BC164" s="106"/>
      <c r="BD164" s="106"/>
      <c r="BE164" s="106"/>
      <c r="BF164" s="106"/>
      <c r="BG164" s="106"/>
      <c r="BH164" s="106"/>
      <c r="BI164" s="106"/>
      <c r="BJ164" s="106"/>
      <c r="BK164" s="106"/>
      <c r="BL164" s="106"/>
      <c r="BM164" s="106"/>
      <c r="BN164" s="106"/>
      <c r="BO164" s="106"/>
      <c r="BP164" s="106"/>
      <c r="BQ164" s="106"/>
      <c r="BR164" s="106"/>
      <c r="BS164" s="106"/>
      <c r="BT164" s="106"/>
      <c r="BU164" s="106"/>
      <c r="BV164" s="106"/>
      <c r="BW164" s="106"/>
      <c r="BX164" s="106"/>
      <c r="BY164" s="106"/>
      <c r="BZ164" s="106"/>
      <c r="CA164" s="106"/>
      <c r="CB164" s="106"/>
      <c r="CC164" s="106"/>
      <c r="CD164" s="106"/>
      <c r="CE164" s="106"/>
      <c r="CF164" s="106"/>
      <c r="CG164" s="106"/>
      <c r="CH164" s="106"/>
      <c r="CI164" s="106"/>
      <c r="CJ164" s="106"/>
      <c r="CK164" s="98" t="s">
        <v>439</v>
      </c>
      <c r="CL164" s="99" t="s">
        <v>439</v>
      </c>
    </row>
    <row r="165" spans="1:90" ht="12" x14ac:dyDescent="0.2">
      <c r="A165" s="100" t="s">
        <v>419</v>
      </c>
      <c r="B165" s="164"/>
      <c r="C165" s="103">
        <v>3</v>
      </c>
      <c r="D165" s="103">
        <v>5</v>
      </c>
      <c r="E165" s="103">
        <v>5</v>
      </c>
      <c r="F165" s="103">
        <v>5</v>
      </c>
      <c r="G165" s="103">
        <v>5</v>
      </c>
      <c r="H165" s="103">
        <v>4</v>
      </c>
      <c r="I165" s="102"/>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6"/>
      <c r="AW165" s="106"/>
      <c r="AX165" s="106"/>
      <c r="AY165" s="106"/>
      <c r="AZ165" s="106"/>
      <c r="BA165" s="106"/>
      <c r="BB165" s="106"/>
      <c r="BC165" s="106"/>
      <c r="BD165" s="106"/>
      <c r="BE165" s="106"/>
      <c r="BF165" s="106"/>
      <c r="BG165" s="106"/>
      <c r="BH165" s="106"/>
      <c r="BI165" s="106"/>
      <c r="BJ165" s="106"/>
      <c r="BK165" s="106"/>
      <c r="BL165" s="106"/>
      <c r="BM165" s="106"/>
      <c r="BN165" s="106"/>
      <c r="BO165" s="106"/>
      <c r="BP165" s="106"/>
      <c r="BQ165" s="106"/>
      <c r="BR165" s="106"/>
      <c r="BS165" s="106"/>
      <c r="BT165" s="106"/>
      <c r="BU165" s="106"/>
      <c r="BV165" s="106"/>
      <c r="BW165" s="106"/>
      <c r="BX165" s="106"/>
      <c r="BY165" s="106"/>
      <c r="BZ165" s="106"/>
      <c r="CA165" s="106"/>
      <c r="CB165" s="106"/>
      <c r="CC165" s="106"/>
      <c r="CD165" s="106"/>
      <c r="CE165" s="106"/>
      <c r="CF165" s="106"/>
      <c r="CG165" s="106"/>
      <c r="CH165" s="106"/>
      <c r="CI165" s="106"/>
      <c r="CJ165" s="106"/>
      <c r="CK165" s="98">
        <f>SUM(C165:CJ165)</f>
        <v>27</v>
      </c>
      <c r="CL165" s="99">
        <f>ROUNDUP(CK165/6,0)</f>
        <v>5</v>
      </c>
    </row>
    <row r="166" spans="1:90" ht="12" customHeight="1" x14ac:dyDescent="0.2">
      <c r="A166" s="91" t="s">
        <v>477</v>
      </c>
      <c r="B166" s="165" t="s">
        <v>478</v>
      </c>
      <c r="C166" s="92">
        <v>145</v>
      </c>
      <c r="D166" s="92">
        <v>158</v>
      </c>
      <c r="E166" s="92">
        <v>176</v>
      </c>
      <c r="F166" s="92">
        <v>121</v>
      </c>
      <c r="G166" s="92">
        <v>152</v>
      </c>
      <c r="H166" s="92">
        <v>152</v>
      </c>
      <c r="I166" s="93"/>
      <c r="J166" s="93"/>
      <c r="K166" s="93"/>
      <c r="L166" s="93"/>
      <c r="M166" s="93"/>
      <c r="N166" s="93"/>
      <c r="O166" s="93"/>
      <c r="P166" s="93"/>
      <c r="Q166" s="93"/>
      <c r="R166" s="93"/>
      <c r="S166" s="93"/>
      <c r="T166" s="93"/>
      <c r="U166" s="93"/>
      <c r="V166" s="93"/>
      <c r="W166" s="93"/>
      <c r="X166" s="93"/>
      <c r="Y166" s="93"/>
      <c r="Z166" s="93"/>
      <c r="AA166" s="93"/>
      <c r="AB166" s="93"/>
      <c r="AC166" s="93"/>
      <c r="AD166" s="93"/>
      <c r="AE166" s="93"/>
      <c r="AF166" s="93"/>
      <c r="AG166" s="93"/>
      <c r="AH166" s="93"/>
      <c r="AI166" s="93"/>
      <c r="AJ166" s="93"/>
      <c r="AK166" s="93"/>
      <c r="AL166" s="93"/>
      <c r="AM166" s="93"/>
      <c r="AN166" s="93"/>
      <c r="AO166" s="93"/>
      <c r="AP166" s="93"/>
      <c r="AQ166" s="93"/>
      <c r="AR166" s="93"/>
      <c r="AS166" s="93"/>
      <c r="AT166" s="93"/>
      <c r="AU166" s="93"/>
      <c r="AV166" s="93"/>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94"/>
      <c r="CB166" s="94"/>
      <c r="CC166" s="94"/>
      <c r="CD166" s="94"/>
      <c r="CE166" s="94"/>
      <c r="CF166" s="94"/>
      <c r="CG166" s="94"/>
      <c r="CH166" s="94"/>
      <c r="CI166" s="94"/>
      <c r="CJ166" s="94"/>
      <c r="CK166" s="95" t="s">
        <v>374</v>
      </c>
      <c r="CL166" s="96" t="s">
        <v>432</v>
      </c>
    </row>
    <row r="167" spans="1:90" ht="12" x14ac:dyDescent="0.2">
      <c r="A167" s="91" t="s">
        <v>433</v>
      </c>
      <c r="B167" s="165"/>
      <c r="C167" s="97">
        <v>5</v>
      </c>
      <c r="D167" s="97">
        <v>5</v>
      </c>
      <c r="E167" s="97">
        <v>4</v>
      </c>
      <c r="F167" s="97">
        <v>5</v>
      </c>
      <c r="G167" s="97">
        <v>5</v>
      </c>
      <c r="H167" s="97">
        <v>5</v>
      </c>
      <c r="I167" s="93"/>
      <c r="J167" s="93"/>
      <c r="K167" s="93"/>
      <c r="L167" s="93"/>
      <c r="M167" s="93"/>
      <c r="N167" s="93"/>
      <c r="O167" s="93"/>
      <c r="P167" s="93"/>
      <c r="Q167" s="93"/>
      <c r="R167" s="93"/>
      <c r="S167" s="93"/>
      <c r="T167" s="93"/>
      <c r="U167" s="93"/>
      <c r="V167" s="93"/>
      <c r="W167" s="93"/>
      <c r="X167" s="93"/>
      <c r="Y167" s="93"/>
      <c r="Z167" s="93"/>
      <c r="AA167" s="93"/>
      <c r="AB167" s="93"/>
      <c r="AC167" s="93"/>
      <c r="AD167" s="93"/>
      <c r="AE167" s="93"/>
      <c r="AF167" s="93"/>
      <c r="AG167" s="93"/>
      <c r="AH167" s="93"/>
      <c r="AI167" s="93"/>
      <c r="AJ167" s="93"/>
      <c r="AK167" s="93"/>
      <c r="AL167" s="93"/>
      <c r="AM167" s="93"/>
      <c r="AN167" s="93"/>
      <c r="AO167" s="93"/>
      <c r="AP167" s="93"/>
      <c r="AQ167" s="93"/>
      <c r="AR167" s="93"/>
      <c r="AS167" s="93"/>
      <c r="AT167" s="93"/>
      <c r="AU167" s="93"/>
      <c r="AV167" s="93"/>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94"/>
      <c r="CB167" s="94"/>
      <c r="CC167" s="94"/>
      <c r="CD167" s="94"/>
      <c r="CE167" s="94"/>
      <c r="CF167" s="94"/>
      <c r="CG167" s="94"/>
      <c r="CH167" s="94"/>
      <c r="CI167" s="94"/>
      <c r="CJ167" s="94"/>
      <c r="CK167" s="98">
        <f>SUM(C167:CJ167)</f>
        <v>29</v>
      </c>
      <c r="CL167" s="99">
        <f>ROUNDUP(CK167/6,0)</f>
        <v>5</v>
      </c>
    </row>
    <row r="168" spans="1:90" ht="12" x14ac:dyDescent="0.2">
      <c r="A168" s="91" t="s">
        <v>434</v>
      </c>
      <c r="B168" s="165"/>
      <c r="C168" s="97">
        <v>4</v>
      </c>
      <c r="D168" s="97">
        <v>5</v>
      </c>
      <c r="E168" s="97">
        <v>3</v>
      </c>
      <c r="F168" s="97">
        <v>5</v>
      </c>
      <c r="G168" s="97">
        <v>5</v>
      </c>
      <c r="H168" s="97">
        <v>5</v>
      </c>
      <c r="I168" s="93"/>
      <c r="J168" s="93"/>
      <c r="K168" s="93"/>
      <c r="L168" s="93"/>
      <c r="M168" s="93"/>
      <c r="N168" s="93"/>
      <c r="O168" s="93"/>
      <c r="P168" s="93"/>
      <c r="Q168" s="93"/>
      <c r="R168" s="93"/>
      <c r="S168" s="93"/>
      <c r="T168" s="93"/>
      <c r="U168" s="93"/>
      <c r="V168" s="93"/>
      <c r="W168" s="93"/>
      <c r="X168" s="93"/>
      <c r="Y168" s="93"/>
      <c r="Z168" s="93"/>
      <c r="AA168" s="93"/>
      <c r="AB168" s="93"/>
      <c r="AC168" s="93"/>
      <c r="AD168" s="93"/>
      <c r="AE168" s="93"/>
      <c r="AF168" s="93"/>
      <c r="AG168" s="93"/>
      <c r="AH168" s="93"/>
      <c r="AI168" s="93"/>
      <c r="AJ168" s="93"/>
      <c r="AK168" s="93"/>
      <c r="AL168" s="93"/>
      <c r="AM168" s="93"/>
      <c r="AN168" s="93"/>
      <c r="AO168" s="93"/>
      <c r="AP168" s="93"/>
      <c r="AQ168" s="93"/>
      <c r="AR168" s="93"/>
      <c r="AS168" s="93"/>
      <c r="AT168" s="93"/>
      <c r="AU168" s="93"/>
      <c r="AV168" s="93"/>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94"/>
      <c r="CB168" s="94"/>
      <c r="CC168" s="94"/>
      <c r="CD168" s="94"/>
      <c r="CE168" s="94"/>
      <c r="CF168" s="94"/>
      <c r="CG168" s="94"/>
      <c r="CH168" s="94"/>
      <c r="CI168" s="94"/>
      <c r="CJ168" s="94"/>
      <c r="CK168" s="98">
        <f>SUM(C168:CJ168)</f>
        <v>27</v>
      </c>
      <c r="CL168" s="99">
        <f t="shared" ref="CL168:CL171" si="18">ROUNDUP(CK168/6,0)</f>
        <v>5</v>
      </c>
    </row>
    <row r="169" spans="1:90" ht="12" x14ac:dyDescent="0.2">
      <c r="A169" s="91" t="s">
        <v>435</v>
      </c>
      <c r="B169" s="165"/>
      <c r="C169" s="97">
        <v>4</v>
      </c>
      <c r="D169" s="97">
        <v>5</v>
      </c>
      <c r="E169" s="97">
        <v>5</v>
      </c>
      <c r="F169" s="97">
        <v>5</v>
      </c>
      <c r="G169" s="97">
        <v>5</v>
      </c>
      <c r="H169" s="97">
        <v>5</v>
      </c>
      <c r="I169" s="93"/>
      <c r="J169" s="93"/>
      <c r="K169" s="93"/>
      <c r="L169" s="93"/>
      <c r="M169" s="93"/>
      <c r="N169" s="93"/>
      <c r="O169" s="93"/>
      <c r="P169" s="93"/>
      <c r="Q169" s="93"/>
      <c r="R169" s="93"/>
      <c r="S169" s="93"/>
      <c r="T169" s="93"/>
      <c r="U169" s="93"/>
      <c r="V169" s="93"/>
      <c r="W169" s="93"/>
      <c r="X169" s="93"/>
      <c r="Y169" s="93"/>
      <c r="Z169" s="93"/>
      <c r="AA169" s="93"/>
      <c r="AB169" s="93"/>
      <c r="AC169" s="93"/>
      <c r="AD169" s="93"/>
      <c r="AE169" s="93"/>
      <c r="AF169" s="93"/>
      <c r="AG169" s="93"/>
      <c r="AH169" s="93"/>
      <c r="AI169" s="93"/>
      <c r="AJ169" s="93"/>
      <c r="AK169" s="93"/>
      <c r="AL169" s="93"/>
      <c r="AM169" s="93"/>
      <c r="AN169" s="93"/>
      <c r="AO169" s="93"/>
      <c r="AP169" s="93"/>
      <c r="AQ169" s="93"/>
      <c r="AR169" s="93"/>
      <c r="AS169" s="93"/>
      <c r="AT169" s="93"/>
      <c r="AU169" s="93"/>
      <c r="AV169" s="93"/>
      <c r="AW169" s="94"/>
      <c r="AX169" s="94"/>
      <c r="AY169" s="94"/>
      <c r="AZ169" s="94"/>
      <c r="BA169" s="94"/>
      <c r="BB169" s="94"/>
      <c r="BC169" s="94"/>
      <c r="BD169" s="94"/>
      <c r="BE169" s="94"/>
      <c r="BF169" s="94"/>
      <c r="BG169" s="94"/>
      <c r="BH169" s="94"/>
      <c r="BI169" s="94"/>
      <c r="BJ169" s="94"/>
      <c r="BK169" s="94"/>
      <c r="BL169" s="94"/>
      <c r="BM169" s="94"/>
      <c r="BN169" s="94"/>
      <c r="BO169" s="94"/>
      <c r="BP169" s="94"/>
      <c r="BQ169" s="94"/>
      <c r="BR169" s="94"/>
      <c r="BS169" s="94"/>
      <c r="BT169" s="94"/>
      <c r="BU169" s="94"/>
      <c r="BV169" s="94"/>
      <c r="BW169" s="94"/>
      <c r="BX169" s="94"/>
      <c r="BY169" s="94"/>
      <c r="BZ169" s="94"/>
      <c r="CA169" s="94"/>
      <c r="CB169" s="94"/>
      <c r="CC169" s="94"/>
      <c r="CD169" s="94"/>
      <c r="CE169" s="94"/>
      <c r="CF169" s="94"/>
      <c r="CG169" s="94"/>
      <c r="CH169" s="94"/>
      <c r="CI169" s="94"/>
      <c r="CJ169" s="94"/>
      <c r="CK169" s="98">
        <f>SUM(C169:CJ169)</f>
        <v>29</v>
      </c>
      <c r="CL169" s="99">
        <f t="shared" si="18"/>
        <v>5</v>
      </c>
    </row>
    <row r="170" spans="1:90" ht="12" x14ac:dyDescent="0.2">
      <c r="A170" s="91" t="s">
        <v>436</v>
      </c>
      <c r="B170" s="165"/>
      <c r="C170" s="97">
        <v>4</v>
      </c>
      <c r="D170" s="97">
        <v>5</v>
      </c>
      <c r="E170" s="97">
        <v>5</v>
      </c>
      <c r="F170" s="97">
        <v>5</v>
      </c>
      <c r="G170" s="97">
        <v>5</v>
      </c>
      <c r="H170" s="97">
        <v>5</v>
      </c>
      <c r="I170" s="93"/>
      <c r="J170" s="93"/>
      <c r="K170" s="93"/>
      <c r="L170" s="93"/>
      <c r="M170" s="93"/>
      <c r="N170" s="93"/>
      <c r="O170" s="93"/>
      <c r="P170" s="93"/>
      <c r="Q170" s="93"/>
      <c r="R170" s="93"/>
      <c r="S170" s="93"/>
      <c r="T170" s="93"/>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4"/>
      <c r="AX170" s="94"/>
      <c r="AY170" s="94"/>
      <c r="AZ170" s="94"/>
      <c r="BA170" s="94"/>
      <c r="BB170" s="94"/>
      <c r="BC170" s="94"/>
      <c r="BD170" s="94"/>
      <c r="BE170" s="94"/>
      <c r="BF170" s="94"/>
      <c r="BG170" s="94"/>
      <c r="BH170" s="94"/>
      <c r="BI170" s="94"/>
      <c r="BJ170" s="94"/>
      <c r="BK170" s="94"/>
      <c r="BL170" s="94"/>
      <c r="BM170" s="94"/>
      <c r="BN170" s="94"/>
      <c r="BO170" s="94"/>
      <c r="BP170" s="94"/>
      <c r="BQ170" s="94"/>
      <c r="BR170" s="94"/>
      <c r="BS170" s="94"/>
      <c r="BT170" s="94"/>
      <c r="BU170" s="94"/>
      <c r="BV170" s="94"/>
      <c r="BW170" s="94"/>
      <c r="BX170" s="94"/>
      <c r="BY170" s="94"/>
      <c r="BZ170" s="94"/>
      <c r="CA170" s="94"/>
      <c r="CB170" s="94"/>
      <c r="CC170" s="94"/>
      <c r="CD170" s="94"/>
      <c r="CE170" s="94"/>
      <c r="CF170" s="94"/>
      <c r="CG170" s="94"/>
      <c r="CH170" s="94"/>
      <c r="CI170" s="94"/>
      <c r="CJ170" s="94"/>
      <c r="CK170" s="98">
        <f>SUM(C170:CJ170)</f>
        <v>29</v>
      </c>
      <c r="CL170" s="99">
        <f t="shared" si="18"/>
        <v>5</v>
      </c>
    </row>
    <row r="171" spans="1:90" ht="12" x14ac:dyDescent="0.2">
      <c r="A171" s="91" t="s">
        <v>437</v>
      </c>
      <c r="B171" s="165"/>
      <c r="C171" s="97">
        <v>5</v>
      </c>
      <c r="D171" s="97">
        <v>5</v>
      </c>
      <c r="E171" s="97">
        <v>4</v>
      </c>
      <c r="F171" s="97">
        <v>5</v>
      </c>
      <c r="G171" s="97">
        <v>5</v>
      </c>
      <c r="H171" s="97">
        <v>5</v>
      </c>
      <c r="I171" s="93"/>
      <c r="J171" s="93"/>
      <c r="K171" s="93"/>
      <c r="L171" s="93"/>
      <c r="M171" s="93"/>
      <c r="N171" s="93"/>
      <c r="O171" s="93"/>
      <c r="P171" s="93"/>
      <c r="Q171" s="93"/>
      <c r="R171" s="93"/>
      <c r="S171" s="93"/>
      <c r="T171" s="93"/>
      <c r="U171" s="93"/>
      <c r="V171" s="93"/>
      <c r="W171" s="93"/>
      <c r="X171" s="93"/>
      <c r="Y171" s="93"/>
      <c r="Z171" s="93"/>
      <c r="AA171" s="93"/>
      <c r="AB171" s="93"/>
      <c r="AC171" s="93"/>
      <c r="AD171" s="93"/>
      <c r="AE171" s="93"/>
      <c r="AF171" s="93"/>
      <c r="AG171" s="93"/>
      <c r="AH171" s="93"/>
      <c r="AI171" s="93"/>
      <c r="AJ171" s="93"/>
      <c r="AK171" s="93"/>
      <c r="AL171" s="93"/>
      <c r="AM171" s="93"/>
      <c r="AN171" s="93"/>
      <c r="AO171" s="93"/>
      <c r="AP171" s="93"/>
      <c r="AQ171" s="93"/>
      <c r="AR171" s="93"/>
      <c r="AS171" s="93"/>
      <c r="AT171" s="93"/>
      <c r="AU171" s="93"/>
      <c r="AV171" s="93"/>
      <c r="AW171" s="94"/>
      <c r="AX171" s="94"/>
      <c r="AY171" s="94"/>
      <c r="AZ171" s="94"/>
      <c r="BA171" s="94"/>
      <c r="BB171" s="94"/>
      <c r="BC171" s="94"/>
      <c r="BD171" s="94"/>
      <c r="BE171" s="94"/>
      <c r="BF171" s="94"/>
      <c r="BG171" s="94"/>
      <c r="BH171" s="94"/>
      <c r="BI171" s="94"/>
      <c r="BJ171" s="94"/>
      <c r="BK171" s="94"/>
      <c r="BL171" s="94"/>
      <c r="BM171" s="94"/>
      <c r="BN171" s="94"/>
      <c r="BO171" s="94"/>
      <c r="BP171" s="94"/>
      <c r="BQ171" s="94"/>
      <c r="BR171" s="94"/>
      <c r="BS171" s="94"/>
      <c r="BT171" s="94"/>
      <c r="BU171" s="94"/>
      <c r="BV171" s="94"/>
      <c r="BW171" s="94"/>
      <c r="BX171" s="94"/>
      <c r="BY171" s="94"/>
      <c r="BZ171" s="94"/>
      <c r="CA171" s="94"/>
      <c r="CB171" s="94"/>
      <c r="CC171" s="94"/>
      <c r="CD171" s="94"/>
      <c r="CE171" s="94"/>
      <c r="CF171" s="94"/>
      <c r="CG171" s="94"/>
      <c r="CH171" s="94"/>
      <c r="CI171" s="94"/>
      <c r="CJ171" s="94"/>
      <c r="CK171" s="98">
        <f>SUM(C171:CJ171)</f>
        <v>29</v>
      </c>
      <c r="CL171" s="99">
        <f t="shared" si="18"/>
        <v>5</v>
      </c>
    </row>
    <row r="172" spans="1:90" ht="18.75" x14ac:dyDescent="0.2">
      <c r="A172" s="91" t="s">
        <v>438</v>
      </c>
      <c r="B172" s="165"/>
      <c r="C172" s="97" t="s">
        <v>439</v>
      </c>
      <c r="D172" s="97" t="s">
        <v>439</v>
      </c>
      <c r="E172" s="97" t="s">
        <v>439</v>
      </c>
      <c r="F172" s="97" t="s">
        <v>439</v>
      </c>
      <c r="G172" s="97" t="s">
        <v>439</v>
      </c>
      <c r="H172" s="97" t="s">
        <v>439</v>
      </c>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93"/>
      <c r="AH172" s="93"/>
      <c r="AI172" s="93"/>
      <c r="AJ172" s="93"/>
      <c r="AK172" s="93"/>
      <c r="AL172" s="93"/>
      <c r="AM172" s="93"/>
      <c r="AN172" s="93"/>
      <c r="AO172" s="93"/>
      <c r="AP172" s="93"/>
      <c r="AQ172" s="93"/>
      <c r="AR172" s="93"/>
      <c r="AS172" s="93"/>
      <c r="AT172" s="93"/>
      <c r="AU172" s="93"/>
      <c r="AV172" s="93"/>
      <c r="AW172" s="94"/>
      <c r="AX172" s="94"/>
      <c r="AY172" s="94"/>
      <c r="AZ172" s="94"/>
      <c r="BA172" s="94"/>
      <c r="BB172" s="94"/>
      <c r="BC172" s="94"/>
      <c r="BD172" s="94"/>
      <c r="BE172" s="94"/>
      <c r="BF172" s="94"/>
      <c r="BG172" s="94"/>
      <c r="BH172" s="94"/>
      <c r="BI172" s="94"/>
      <c r="BJ172" s="94"/>
      <c r="BK172" s="94"/>
      <c r="BL172" s="94"/>
      <c r="BM172" s="94"/>
      <c r="BN172" s="94"/>
      <c r="BO172" s="94"/>
      <c r="BP172" s="94"/>
      <c r="BQ172" s="94"/>
      <c r="BR172" s="94"/>
      <c r="BS172" s="94"/>
      <c r="BT172" s="94"/>
      <c r="BU172" s="94"/>
      <c r="BV172" s="94"/>
      <c r="BW172" s="94"/>
      <c r="BX172" s="94"/>
      <c r="BY172" s="94"/>
      <c r="BZ172" s="94"/>
      <c r="CA172" s="94"/>
      <c r="CB172" s="94"/>
      <c r="CC172" s="94"/>
      <c r="CD172" s="94"/>
      <c r="CE172" s="94"/>
      <c r="CF172" s="94"/>
      <c r="CG172" s="94"/>
      <c r="CH172" s="94"/>
      <c r="CI172" s="94"/>
      <c r="CJ172" s="94"/>
      <c r="CK172" s="98" t="s">
        <v>439</v>
      </c>
      <c r="CL172" s="99" t="s">
        <v>439</v>
      </c>
    </row>
    <row r="173" spans="1:90" ht="18.75" x14ac:dyDescent="0.2">
      <c r="A173" s="91" t="s">
        <v>440</v>
      </c>
      <c r="B173" s="165"/>
      <c r="C173" s="97" t="s">
        <v>439</v>
      </c>
      <c r="D173" s="97" t="s">
        <v>439</v>
      </c>
      <c r="E173" s="97" t="s">
        <v>439</v>
      </c>
      <c r="F173" s="97" t="s">
        <v>439</v>
      </c>
      <c r="G173" s="97" t="s">
        <v>439</v>
      </c>
      <c r="H173" s="97" t="s">
        <v>439</v>
      </c>
      <c r="I173" s="93"/>
      <c r="J173" s="93"/>
      <c r="K173" s="93"/>
      <c r="L173" s="93"/>
      <c r="M173" s="93"/>
      <c r="N173" s="93"/>
      <c r="O173" s="93"/>
      <c r="P173" s="93"/>
      <c r="Q173" s="93"/>
      <c r="R173" s="93"/>
      <c r="S173" s="93"/>
      <c r="T173" s="93"/>
      <c r="U173" s="93"/>
      <c r="V173" s="93"/>
      <c r="W173" s="93"/>
      <c r="X173" s="93"/>
      <c r="Y173" s="93"/>
      <c r="Z173" s="93"/>
      <c r="AA173" s="93"/>
      <c r="AB173" s="93"/>
      <c r="AC173" s="93"/>
      <c r="AD173" s="93"/>
      <c r="AE173" s="93"/>
      <c r="AF173" s="93"/>
      <c r="AG173" s="93"/>
      <c r="AH173" s="93"/>
      <c r="AI173" s="93"/>
      <c r="AJ173" s="93"/>
      <c r="AK173" s="93"/>
      <c r="AL173" s="93"/>
      <c r="AM173" s="93"/>
      <c r="AN173" s="93"/>
      <c r="AO173" s="93"/>
      <c r="AP173" s="93"/>
      <c r="AQ173" s="93"/>
      <c r="AR173" s="93"/>
      <c r="AS173" s="93"/>
      <c r="AT173" s="93"/>
      <c r="AU173" s="93"/>
      <c r="AV173" s="93"/>
      <c r="AW173" s="94"/>
      <c r="AX173" s="94"/>
      <c r="AY173" s="94"/>
      <c r="AZ173" s="94"/>
      <c r="BA173" s="94"/>
      <c r="BB173" s="94"/>
      <c r="BC173" s="94"/>
      <c r="BD173" s="94"/>
      <c r="BE173" s="94"/>
      <c r="BF173" s="94"/>
      <c r="BG173" s="94"/>
      <c r="BH173" s="94"/>
      <c r="BI173" s="94"/>
      <c r="BJ173" s="94"/>
      <c r="BK173" s="94"/>
      <c r="BL173" s="94"/>
      <c r="BM173" s="94"/>
      <c r="BN173" s="94"/>
      <c r="BO173" s="94"/>
      <c r="BP173" s="94"/>
      <c r="BQ173" s="94"/>
      <c r="BR173" s="94"/>
      <c r="BS173" s="94"/>
      <c r="BT173" s="94"/>
      <c r="BU173" s="94"/>
      <c r="BV173" s="94"/>
      <c r="BW173" s="94"/>
      <c r="BX173" s="94"/>
      <c r="BY173" s="94"/>
      <c r="BZ173" s="94"/>
      <c r="CA173" s="94"/>
      <c r="CB173" s="94"/>
      <c r="CC173" s="94"/>
      <c r="CD173" s="94"/>
      <c r="CE173" s="94"/>
      <c r="CF173" s="94"/>
      <c r="CG173" s="94"/>
      <c r="CH173" s="94"/>
      <c r="CI173" s="94"/>
      <c r="CJ173" s="94"/>
      <c r="CK173" s="98" t="s">
        <v>439</v>
      </c>
      <c r="CL173" s="99" t="s">
        <v>439</v>
      </c>
    </row>
    <row r="174" spans="1:90" ht="12" x14ac:dyDescent="0.2">
      <c r="A174" s="91" t="s">
        <v>419</v>
      </c>
      <c r="B174" s="165"/>
      <c r="C174" s="108">
        <v>5</v>
      </c>
      <c r="D174" s="108">
        <v>5</v>
      </c>
      <c r="E174" s="108">
        <v>5</v>
      </c>
      <c r="F174" s="108">
        <v>5</v>
      </c>
      <c r="G174" s="108">
        <v>5</v>
      </c>
      <c r="H174" s="108">
        <v>5</v>
      </c>
      <c r="I174" s="93"/>
      <c r="J174" s="93"/>
      <c r="K174" s="93"/>
      <c r="L174" s="93"/>
      <c r="M174" s="93"/>
      <c r="N174" s="93"/>
      <c r="O174" s="93"/>
      <c r="P174" s="93"/>
      <c r="Q174" s="93"/>
      <c r="R174" s="93"/>
      <c r="S174" s="93"/>
      <c r="T174" s="93"/>
      <c r="U174" s="93"/>
      <c r="V174" s="93"/>
      <c r="W174" s="93"/>
      <c r="X174" s="93"/>
      <c r="Y174" s="93"/>
      <c r="Z174" s="93"/>
      <c r="AA174" s="93"/>
      <c r="AB174" s="93"/>
      <c r="AC174" s="93"/>
      <c r="AD174" s="93"/>
      <c r="AE174" s="93"/>
      <c r="AF174" s="93"/>
      <c r="AG174" s="93"/>
      <c r="AH174" s="93"/>
      <c r="AI174" s="93"/>
      <c r="AJ174" s="93"/>
      <c r="AK174" s="93"/>
      <c r="AL174" s="93"/>
      <c r="AM174" s="93"/>
      <c r="AN174" s="93"/>
      <c r="AO174" s="93"/>
      <c r="AP174" s="93"/>
      <c r="AQ174" s="93"/>
      <c r="AR174" s="93"/>
      <c r="AS174" s="93"/>
      <c r="AT174" s="93"/>
      <c r="AU174" s="93"/>
      <c r="AV174" s="93"/>
      <c r="AW174" s="94"/>
      <c r="AX174" s="94"/>
      <c r="AY174" s="94"/>
      <c r="AZ174" s="94"/>
      <c r="BA174" s="94"/>
      <c r="BB174" s="94"/>
      <c r="BC174" s="94"/>
      <c r="BD174" s="94"/>
      <c r="BE174" s="94"/>
      <c r="BF174" s="94"/>
      <c r="BG174" s="94"/>
      <c r="BH174" s="94"/>
      <c r="BI174" s="94"/>
      <c r="BJ174" s="94"/>
      <c r="BK174" s="94"/>
      <c r="BL174" s="94"/>
      <c r="BM174" s="94"/>
      <c r="BN174" s="94"/>
      <c r="BO174" s="94"/>
      <c r="BP174" s="94"/>
      <c r="BQ174" s="94"/>
      <c r="BR174" s="94"/>
      <c r="BS174" s="94"/>
      <c r="BT174" s="94"/>
      <c r="BU174" s="94"/>
      <c r="BV174" s="94"/>
      <c r="BW174" s="94"/>
      <c r="BX174" s="94"/>
      <c r="BY174" s="94"/>
      <c r="BZ174" s="94"/>
      <c r="CA174" s="94"/>
      <c r="CB174" s="94"/>
      <c r="CC174" s="94"/>
      <c r="CD174" s="94"/>
      <c r="CE174" s="94"/>
      <c r="CF174" s="94"/>
      <c r="CG174" s="94"/>
      <c r="CH174" s="94"/>
      <c r="CI174" s="94"/>
      <c r="CJ174" s="94"/>
      <c r="CK174" s="98">
        <f>SUM(C174:CJ174)</f>
        <v>30</v>
      </c>
      <c r="CL174" s="99">
        <f>ROUNDUP(CK174/6,0)</f>
        <v>5</v>
      </c>
    </row>
    <row r="175" spans="1:90" ht="15" customHeight="1" x14ac:dyDescent="0.2">
      <c r="A175" s="100" t="s">
        <v>479</v>
      </c>
      <c r="B175" s="164" t="s">
        <v>480</v>
      </c>
      <c r="C175" s="101">
        <v>109</v>
      </c>
      <c r="D175" s="101">
        <v>87</v>
      </c>
      <c r="E175" s="101">
        <v>88</v>
      </c>
      <c r="F175" s="101">
        <v>107</v>
      </c>
      <c r="G175" s="101">
        <v>44</v>
      </c>
      <c r="H175" s="101">
        <v>52</v>
      </c>
      <c r="I175" s="101">
        <v>88</v>
      </c>
      <c r="J175" s="101">
        <v>125</v>
      </c>
      <c r="K175" s="101">
        <v>126</v>
      </c>
      <c r="L175" s="101">
        <v>51</v>
      </c>
      <c r="M175" s="101">
        <v>63</v>
      </c>
      <c r="N175" s="101">
        <v>47</v>
      </c>
      <c r="O175" s="101">
        <v>177</v>
      </c>
      <c r="P175" s="101">
        <v>60</v>
      </c>
      <c r="Q175" s="102"/>
      <c r="R175" s="102"/>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6"/>
      <c r="AX175" s="106"/>
      <c r="AY175" s="106"/>
      <c r="AZ175" s="106"/>
      <c r="BA175" s="106"/>
      <c r="BB175" s="106"/>
      <c r="BC175" s="106"/>
      <c r="BD175" s="106"/>
      <c r="BE175" s="106"/>
      <c r="BF175" s="106"/>
      <c r="BG175" s="106"/>
      <c r="BH175" s="106"/>
      <c r="BI175" s="106"/>
      <c r="BJ175" s="106"/>
      <c r="BK175" s="106"/>
      <c r="BL175" s="106"/>
      <c r="BM175" s="106"/>
      <c r="BN175" s="106"/>
      <c r="BO175" s="106"/>
      <c r="BP175" s="106"/>
      <c r="BQ175" s="106"/>
      <c r="BR175" s="106"/>
      <c r="BS175" s="106"/>
      <c r="BT175" s="106"/>
      <c r="BU175" s="106"/>
      <c r="BV175" s="106"/>
      <c r="BW175" s="106"/>
      <c r="BX175" s="106"/>
      <c r="BY175" s="106"/>
      <c r="BZ175" s="106"/>
      <c r="CA175" s="106"/>
      <c r="CB175" s="106"/>
      <c r="CC175" s="106"/>
      <c r="CD175" s="106"/>
      <c r="CE175" s="106"/>
      <c r="CF175" s="106"/>
      <c r="CG175" s="106"/>
      <c r="CH175" s="106"/>
      <c r="CI175" s="106"/>
      <c r="CJ175" s="106"/>
      <c r="CK175" s="95" t="s">
        <v>374</v>
      </c>
      <c r="CL175" s="96" t="s">
        <v>432</v>
      </c>
    </row>
    <row r="176" spans="1:90" ht="12" x14ac:dyDescent="0.2">
      <c r="A176" s="100" t="s">
        <v>433</v>
      </c>
      <c r="B176" s="164"/>
      <c r="C176" s="103">
        <v>5</v>
      </c>
      <c r="D176" s="103">
        <v>4</v>
      </c>
      <c r="E176" s="103">
        <v>5</v>
      </c>
      <c r="F176" s="103">
        <v>5</v>
      </c>
      <c r="G176" s="103">
        <v>3</v>
      </c>
      <c r="H176" s="103">
        <v>4</v>
      </c>
      <c r="I176" s="103">
        <v>5</v>
      </c>
      <c r="J176" s="103">
        <v>3</v>
      </c>
      <c r="K176" s="103">
        <v>2</v>
      </c>
      <c r="L176" s="103">
        <v>5</v>
      </c>
      <c r="M176" s="103">
        <v>5</v>
      </c>
      <c r="N176" s="103">
        <v>5</v>
      </c>
      <c r="O176" s="103">
        <v>2</v>
      </c>
      <c r="P176" s="103">
        <v>4</v>
      </c>
      <c r="Q176" s="102"/>
      <c r="R176" s="102"/>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6"/>
      <c r="AX176" s="106"/>
      <c r="AY176" s="106"/>
      <c r="AZ176" s="106"/>
      <c r="BA176" s="106"/>
      <c r="BB176" s="106"/>
      <c r="BC176" s="106"/>
      <c r="BD176" s="106"/>
      <c r="BE176" s="106"/>
      <c r="BF176" s="106"/>
      <c r="BG176" s="106"/>
      <c r="BH176" s="106"/>
      <c r="BI176" s="106"/>
      <c r="BJ176" s="106"/>
      <c r="BK176" s="106"/>
      <c r="BL176" s="106"/>
      <c r="BM176" s="106"/>
      <c r="BN176" s="106"/>
      <c r="BO176" s="106"/>
      <c r="BP176" s="106"/>
      <c r="BQ176" s="106"/>
      <c r="BR176" s="106"/>
      <c r="BS176" s="106"/>
      <c r="BT176" s="106"/>
      <c r="BU176" s="106"/>
      <c r="BV176" s="106"/>
      <c r="BW176" s="106"/>
      <c r="BX176" s="106"/>
      <c r="BY176" s="106"/>
      <c r="BZ176" s="106"/>
      <c r="CA176" s="106"/>
      <c r="CB176" s="106"/>
      <c r="CC176" s="106"/>
      <c r="CD176" s="106"/>
      <c r="CE176" s="106"/>
      <c r="CF176" s="106"/>
      <c r="CG176" s="106"/>
      <c r="CH176" s="106"/>
      <c r="CI176" s="106"/>
      <c r="CJ176" s="106"/>
      <c r="CK176" s="98">
        <f>SUM(C176:CJ176)</f>
        <v>57</v>
      </c>
      <c r="CL176" s="99">
        <f>ROUNDUP(CK176/14,0)</f>
        <v>5</v>
      </c>
    </row>
    <row r="177" spans="1:90" ht="12" x14ac:dyDescent="0.2">
      <c r="A177" s="100" t="s">
        <v>434</v>
      </c>
      <c r="B177" s="164"/>
      <c r="C177" s="103">
        <v>4</v>
      </c>
      <c r="D177" s="103">
        <v>4</v>
      </c>
      <c r="E177" s="103">
        <v>5</v>
      </c>
      <c r="F177" s="103">
        <v>5</v>
      </c>
      <c r="G177" s="103">
        <v>3</v>
      </c>
      <c r="H177" s="103">
        <v>4</v>
      </c>
      <c r="I177" s="103">
        <v>5</v>
      </c>
      <c r="J177" s="103">
        <v>3</v>
      </c>
      <c r="K177" s="103">
        <v>2</v>
      </c>
      <c r="L177" s="103">
        <v>5</v>
      </c>
      <c r="M177" s="103">
        <v>5</v>
      </c>
      <c r="N177" s="103">
        <v>4</v>
      </c>
      <c r="O177" s="103">
        <v>3</v>
      </c>
      <c r="P177" s="103">
        <v>2</v>
      </c>
      <c r="Q177" s="102"/>
      <c r="R177" s="102"/>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6"/>
      <c r="AX177" s="106"/>
      <c r="AY177" s="106"/>
      <c r="AZ177" s="106"/>
      <c r="BA177" s="106"/>
      <c r="BB177" s="106"/>
      <c r="BC177" s="106"/>
      <c r="BD177" s="106"/>
      <c r="BE177" s="106"/>
      <c r="BF177" s="106"/>
      <c r="BG177" s="106"/>
      <c r="BH177" s="106"/>
      <c r="BI177" s="106"/>
      <c r="BJ177" s="106"/>
      <c r="BK177" s="106"/>
      <c r="BL177" s="106"/>
      <c r="BM177" s="106"/>
      <c r="BN177" s="106"/>
      <c r="BO177" s="106"/>
      <c r="BP177" s="106"/>
      <c r="BQ177" s="106"/>
      <c r="BR177" s="106"/>
      <c r="BS177" s="106"/>
      <c r="BT177" s="106"/>
      <c r="BU177" s="106"/>
      <c r="BV177" s="106"/>
      <c r="BW177" s="106"/>
      <c r="BX177" s="106"/>
      <c r="BY177" s="106"/>
      <c r="BZ177" s="106"/>
      <c r="CA177" s="106"/>
      <c r="CB177" s="106"/>
      <c r="CC177" s="106"/>
      <c r="CD177" s="106"/>
      <c r="CE177" s="106"/>
      <c r="CF177" s="106"/>
      <c r="CG177" s="106"/>
      <c r="CH177" s="106"/>
      <c r="CI177" s="106"/>
      <c r="CJ177" s="106"/>
      <c r="CK177" s="98">
        <f>SUM(C177:CJ177)</f>
        <v>54</v>
      </c>
      <c r="CL177" s="99">
        <f t="shared" ref="CL177:CL180" si="19">ROUNDUP(CK177/14,0)</f>
        <v>4</v>
      </c>
    </row>
    <row r="178" spans="1:90" ht="12" x14ac:dyDescent="0.2">
      <c r="A178" s="100" t="s">
        <v>435</v>
      </c>
      <c r="B178" s="164"/>
      <c r="C178" s="103">
        <v>5</v>
      </c>
      <c r="D178" s="103">
        <v>4</v>
      </c>
      <c r="E178" s="103">
        <v>5</v>
      </c>
      <c r="F178" s="103">
        <v>4</v>
      </c>
      <c r="G178" s="103">
        <v>2</v>
      </c>
      <c r="H178" s="103">
        <v>4</v>
      </c>
      <c r="I178" s="103">
        <v>5</v>
      </c>
      <c r="J178" s="103">
        <v>3</v>
      </c>
      <c r="K178" s="103">
        <v>2</v>
      </c>
      <c r="L178" s="103">
        <v>5</v>
      </c>
      <c r="M178" s="103">
        <v>5</v>
      </c>
      <c r="N178" s="103">
        <v>4</v>
      </c>
      <c r="O178" s="103">
        <v>2</v>
      </c>
      <c r="P178" s="103">
        <v>1</v>
      </c>
      <c r="Q178" s="102"/>
      <c r="R178" s="102"/>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6"/>
      <c r="AX178" s="106"/>
      <c r="AY178" s="106"/>
      <c r="AZ178" s="106"/>
      <c r="BA178" s="106"/>
      <c r="BB178" s="106"/>
      <c r="BC178" s="106"/>
      <c r="BD178" s="106"/>
      <c r="BE178" s="106"/>
      <c r="BF178" s="106"/>
      <c r="BG178" s="106"/>
      <c r="BH178" s="106"/>
      <c r="BI178" s="106"/>
      <c r="BJ178" s="106"/>
      <c r="BK178" s="106"/>
      <c r="BL178" s="106"/>
      <c r="BM178" s="106"/>
      <c r="BN178" s="106"/>
      <c r="BO178" s="106"/>
      <c r="BP178" s="106"/>
      <c r="BQ178" s="106"/>
      <c r="BR178" s="106"/>
      <c r="BS178" s="106"/>
      <c r="BT178" s="106"/>
      <c r="BU178" s="106"/>
      <c r="BV178" s="106"/>
      <c r="BW178" s="106"/>
      <c r="BX178" s="106"/>
      <c r="BY178" s="106"/>
      <c r="BZ178" s="106"/>
      <c r="CA178" s="106"/>
      <c r="CB178" s="106"/>
      <c r="CC178" s="106"/>
      <c r="CD178" s="106"/>
      <c r="CE178" s="106"/>
      <c r="CF178" s="106"/>
      <c r="CG178" s="106"/>
      <c r="CH178" s="106"/>
      <c r="CI178" s="106"/>
      <c r="CJ178" s="106"/>
      <c r="CK178" s="98">
        <f>SUM(C178:CJ178)</f>
        <v>51</v>
      </c>
      <c r="CL178" s="99">
        <f t="shared" si="19"/>
        <v>4</v>
      </c>
    </row>
    <row r="179" spans="1:90" ht="12" x14ac:dyDescent="0.2">
      <c r="A179" s="100" t="s">
        <v>436</v>
      </c>
      <c r="B179" s="164"/>
      <c r="C179" s="103">
        <v>5</v>
      </c>
      <c r="D179" s="103">
        <v>4</v>
      </c>
      <c r="E179" s="103">
        <v>5</v>
      </c>
      <c r="F179" s="103">
        <v>4</v>
      </c>
      <c r="G179" s="103">
        <v>2</v>
      </c>
      <c r="H179" s="103">
        <v>4</v>
      </c>
      <c r="I179" s="103">
        <v>5</v>
      </c>
      <c r="J179" s="103">
        <v>2</v>
      </c>
      <c r="K179" s="103">
        <v>2</v>
      </c>
      <c r="L179" s="103">
        <v>5</v>
      </c>
      <c r="M179" s="103">
        <v>5</v>
      </c>
      <c r="N179" s="103">
        <v>3</v>
      </c>
      <c r="O179" s="103">
        <v>3</v>
      </c>
      <c r="P179" s="103">
        <v>1</v>
      </c>
      <c r="Q179" s="102"/>
      <c r="R179" s="102"/>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6"/>
      <c r="AX179" s="106"/>
      <c r="AY179" s="106"/>
      <c r="AZ179" s="106"/>
      <c r="BA179" s="106"/>
      <c r="BB179" s="106"/>
      <c r="BC179" s="106"/>
      <c r="BD179" s="106"/>
      <c r="BE179" s="106"/>
      <c r="BF179" s="106"/>
      <c r="BG179" s="106"/>
      <c r="BH179" s="106"/>
      <c r="BI179" s="106"/>
      <c r="BJ179" s="106"/>
      <c r="BK179" s="106"/>
      <c r="BL179" s="106"/>
      <c r="BM179" s="106"/>
      <c r="BN179" s="106"/>
      <c r="BO179" s="106"/>
      <c r="BP179" s="106"/>
      <c r="BQ179" s="106"/>
      <c r="BR179" s="106"/>
      <c r="BS179" s="106"/>
      <c r="BT179" s="106"/>
      <c r="BU179" s="106"/>
      <c r="BV179" s="106"/>
      <c r="BW179" s="106"/>
      <c r="BX179" s="106"/>
      <c r="BY179" s="106"/>
      <c r="BZ179" s="106"/>
      <c r="CA179" s="106"/>
      <c r="CB179" s="106"/>
      <c r="CC179" s="106"/>
      <c r="CD179" s="106"/>
      <c r="CE179" s="106"/>
      <c r="CF179" s="106"/>
      <c r="CG179" s="106"/>
      <c r="CH179" s="106"/>
      <c r="CI179" s="106"/>
      <c r="CJ179" s="106"/>
      <c r="CK179" s="98">
        <f>SUM(C179:CJ179)</f>
        <v>50</v>
      </c>
      <c r="CL179" s="99">
        <f t="shared" si="19"/>
        <v>4</v>
      </c>
    </row>
    <row r="180" spans="1:90" ht="12" x14ac:dyDescent="0.2">
      <c r="A180" s="100" t="s">
        <v>437</v>
      </c>
      <c r="B180" s="164"/>
      <c r="C180" s="103">
        <v>5</v>
      </c>
      <c r="D180" s="103">
        <v>5</v>
      </c>
      <c r="E180" s="103">
        <v>5</v>
      </c>
      <c r="F180" s="103">
        <v>4</v>
      </c>
      <c r="G180" s="103">
        <v>1</v>
      </c>
      <c r="H180" s="103">
        <v>4</v>
      </c>
      <c r="I180" s="103">
        <v>5</v>
      </c>
      <c r="J180" s="103">
        <v>2</v>
      </c>
      <c r="K180" s="103">
        <v>1</v>
      </c>
      <c r="L180" s="103">
        <v>5</v>
      </c>
      <c r="M180" s="103">
        <v>4</v>
      </c>
      <c r="N180" s="103">
        <v>3</v>
      </c>
      <c r="O180" s="103">
        <v>3</v>
      </c>
      <c r="P180" s="103">
        <v>1</v>
      </c>
      <c r="Q180" s="102"/>
      <c r="R180" s="102"/>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6"/>
      <c r="AX180" s="106"/>
      <c r="AY180" s="106"/>
      <c r="AZ180" s="106"/>
      <c r="BA180" s="106"/>
      <c r="BB180" s="106"/>
      <c r="BC180" s="106"/>
      <c r="BD180" s="106"/>
      <c r="BE180" s="106"/>
      <c r="BF180" s="106"/>
      <c r="BG180" s="106"/>
      <c r="BH180" s="106"/>
      <c r="BI180" s="106"/>
      <c r="BJ180" s="106"/>
      <c r="BK180" s="106"/>
      <c r="BL180" s="106"/>
      <c r="BM180" s="106"/>
      <c r="BN180" s="106"/>
      <c r="BO180" s="106"/>
      <c r="BP180" s="106"/>
      <c r="BQ180" s="106"/>
      <c r="BR180" s="106"/>
      <c r="BS180" s="106"/>
      <c r="BT180" s="106"/>
      <c r="BU180" s="106"/>
      <c r="BV180" s="106"/>
      <c r="BW180" s="106"/>
      <c r="BX180" s="106"/>
      <c r="BY180" s="106"/>
      <c r="BZ180" s="106"/>
      <c r="CA180" s="106"/>
      <c r="CB180" s="106"/>
      <c r="CC180" s="106"/>
      <c r="CD180" s="106"/>
      <c r="CE180" s="106"/>
      <c r="CF180" s="106"/>
      <c r="CG180" s="106"/>
      <c r="CH180" s="106"/>
      <c r="CI180" s="106"/>
      <c r="CJ180" s="106"/>
      <c r="CK180" s="98">
        <f>SUM(C180:CJ180)</f>
        <v>48</v>
      </c>
      <c r="CL180" s="99">
        <f t="shared" si="19"/>
        <v>4</v>
      </c>
    </row>
    <row r="181" spans="1:90" ht="18.75" x14ac:dyDescent="0.2">
      <c r="A181" s="100" t="s">
        <v>438</v>
      </c>
      <c r="B181" s="164"/>
      <c r="C181" s="103" t="s">
        <v>439</v>
      </c>
      <c r="D181" s="103" t="s">
        <v>439</v>
      </c>
      <c r="E181" s="103" t="s">
        <v>439</v>
      </c>
      <c r="F181" s="103" t="s">
        <v>441</v>
      </c>
      <c r="G181" s="103" t="s">
        <v>441</v>
      </c>
      <c r="H181" s="103" t="s">
        <v>439</v>
      </c>
      <c r="I181" s="103" t="s">
        <v>439</v>
      </c>
      <c r="J181" s="103" t="s">
        <v>441</v>
      </c>
      <c r="K181" s="103" t="s">
        <v>441</v>
      </c>
      <c r="L181" s="103" t="s">
        <v>439</v>
      </c>
      <c r="M181" s="103" t="s">
        <v>439</v>
      </c>
      <c r="N181" s="103" t="s">
        <v>441</v>
      </c>
      <c r="O181" s="103" t="s">
        <v>439</v>
      </c>
      <c r="P181" s="103" t="s">
        <v>441</v>
      </c>
      <c r="Q181" s="102"/>
      <c r="R181" s="102"/>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6"/>
      <c r="AX181" s="106"/>
      <c r="AY181" s="106"/>
      <c r="AZ181" s="106"/>
      <c r="BA181" s="106"/>
      <c r="BB181" s="106"/>
      <c r="BC181" s="106"/>
      <c r="BD181" s="106"/>
      <c r="BE181" s="106"/>
      <c r="BF181" s="106"/>
      <c r="BG181" s="106"/>
      <c r="BH181" s="106"/>
      <c r="BI181" s="106"/>
      <c r="BJ181" s="106"/>
      <c r="BK181" s="106"/>
      <c r="BL181" s="106"/>
      <c r="BM181" s="106"/>
      <c r="BN181" s="106"/>
      <c r="BO181" s="106"/>
      <c r="BP181" s="106"/>
      <c r="BQ181" s="106"/>
      <c r="BR181" s="106"/>
      <c r="BS181" s="106"/>
      <c r="BT181" s="106"/>
      <c r="BU181" s="106"/>
      <c r="BV181" s="106"/>
      <c r="BW181" s="106"/>
      <c r="BX181" s="106"/>
      <c r="BY181" s="106"/>
      <c r="BZ181" s="106"/>
      <c r="CA181" s="106"/>
      <c r="CB181" s="106"/>
      <c r="CC181" s="106"/>
      <c r="CD181" s="106"/>
      <c r="CE181" s="106"/>
      <c r="CF181" s="106"/>
      <c r="CG181" s="106"/>
      <c r="CH181" s="106"/>
      <c r="CI181" s="106"/>
      <c r="CJ181" s="106"/>
      <c r="CK181" s="98" t="s">
        <v>439</v>
      </c>
      <c r="CL181" s="99" t="s">
        <v>439</v>
      </c>
    </row>
    <row r="182" spans="1:90" ht="18.75" x14ac:dyDescent="0.2">
      <c r="A182" s="100" t="s">
        <v>440</v>
      </c>
      <c r="B182" s="164"/>
      <c r="C182" s="103" t="s">
        <v>439</v>
      </c>
      <c r="D182" s="103" t="s">
        <v>439</v>
      </c>
      <c r="E182" s="103" t="s">
        <v>439</v>
      </c>
      <c r="F182" s="103" t="s">
        <v>439</v>
      </c>
      <c r="G182" s="103" t="s">
        <v>441</v>
      </c>
      <c r="H182" s="103" t="s">
        <v>441</v>
      </c>
      <c r="I182" s="103" t="s">
        <v>439</v>
      </c>
      <c r="J182" s="103" t="s">
        <v>439</v>
      </c>
      <c r="K182" s="103" t="s">
        <v>441</v>
      </c>
      <c r="L182" s="103" t="s">
        <v>439</v>
      </c>
      <c r="M182" s="103" t="s">
        <v>439</v>
      </c>
      <c r="N182" s="103" t="s">
        <v>439</v>
      </c>
      <c r="O182" s="103" t="s">
        <v>439</v>
      </c>
      <c r="P182" s="103" t="s">
        <v>441</v>
      </c>
      <c r="Q182" s="102"/>
      <c r="R182" s="102"/>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6"/>
      <c r="AX182" s="106"/>
      <c r="AY182" s="106"/>
      <c r="AZ182" s="106"/>
      <c r="BA182" s="106"/>
      <c r="BB182" s="106"/>
      <c r="BC182" s="106"/>
      <c r="BD182" s="106"/>
      <c r="BE182" s="106"/>
      <c r="BF182" s="106"/>
      <c r="BG182" s="106"/>
      <c r="BH182" s="106"/>
      <c r="BI182" s="106"/>
      <c r="BJ182" s="106"/>
      <c r="BK182" s="106"/>
      <c r="BL182" s="106"/>
      <c r="BM182" s="106"/>
      <c r="BN182" s="106"/>
      <c r="BO182" s="106"/>
      <c r="BP182" s="106"/>
      <c r="BQ182" s="106"/>
      <c r="BR182" s="106"/>
      <c r="BS182" s="106"/>
      <c r="BT182" s="106"/>
      <c r="BU182" s="106"/>
      <c r="BV182" s="106"/>
      <c r="BW182" s="106"/>
      <c r="BX182" s="106"/>
      <c r="BY182" s="106"/>
      <c r="BZ182" s="106"/>
      <c r="CA182" s="106"/>
      <c r="CB182" s="106"/>
      <c r="CC182" s="106"/>
      <c r="CD182" s="106"/>
      <c r="CE182" s="106"/>
      <c r="CF182" s="106"/>
      <c r="CG182" s="106"/>
      <c r="CH182" s="106"/>
      <c r="CI182" s="106"/>
      <c r="CJ182" s="106"/>
      <c r="CK182" s="98" t="s">
        <v>439</v>
      </c>
      <c r="CL182" s="99" t="s">
        <v>439</v>
      </c>
    </row>
    <row r="183" spans="1:90" ht="12" x14ac:dyDescent="0.2">
      <c r="A183" s="100" t="s">
        <v>419</v>
      </c>
      <c r="B183" s="164"/>
      <c r="C183" s="103">
        <v>4</v>
      </c>
      <c r="D183" s="103">
        <v>5</v>
      </c>
      <c r="E183" s="103">
        <v>4</v>
      </c>
      <c r="F183" s="103">
        <v>4</v>
      </c>
      <c r="G183" s="103">
        <v>1</v>
      </c>
      <c r="H183" s="103">
        <v>4</v>
      </c>
      <c r="I183" s="103">
        <v>5</v>
      </c>
      <c r="J183" s="103">
        <v>3</v>
      </c>
      <c r="K183" s="103">
        <v>2</v>
      </c>
      <c r="L183" s="103">
        <v>5</v>
      </c>
      <c r="M183" s="103">
        <v>5</v>
      </c>
      <c r="N183" s="103">
        <v>4</v>
      </c>
      <c r="O183" s="103">
        <v>3</v>
      </c>
      <c r="P183" s="103">
        <v>1</v>
      </c>
      <c r="Q183" s="102"/>
      <c r="R183" s="102"/>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6"/>
      <c r="AX183" s="106"/>
      <c r="AY183" s="106"/>
      <c r="AZ183" s="106"/>
      <c r="BA183" s="106"/>
      <c r="BB183" s="106"/>
      <c r="BC183" s="106"/>
      <c r="BD183" s="106"/>
      <c r="BE183" s="106"/>
      <c r="BF183" s="106"/>
      <c r="BG183" s="106"/>
      <c r="BH183" s="106"/>
      <c r="BI183" s="106"/>
      <c r="BJ183" s="106"/>
      <c r="BK183" s="106"/>
      <c r="BL183" s="106"/>
      <c r="BM183" s="106"/>
      <c r="BN183" s="106"/>
      <c r="BO183" s="106"/>
      <c r="BP183" s="106"/>
      <c r="BQ183" s="106"/>
      <c r="BR183" s="106"/>
      <c r="BS183" s="106"/>
      <c r="BT183" s="106"/>
      <c r="BU183" s="106"/>
      <c r="BV183" s="106"/>
      <c r="BW183" s="106"/>
      <c r="BX183" s="106"/>
      <c r="BY183" s="106"/>
      <c r="BZ183" s="106"/>
      <c r="CA183" s="106"/>
      <c r="CB183" s="106"/>
      <c r="CC183" s="106"/>
      <c r="CD183" s="106"/>
      <c r="CE183" s="106"/>
      <c r="CF183" s="106"/>
      <c r="CG183" s="106"/>
      <c r="CH183" s="106"/>
      <c r="CI183" s="106"/>
      <c r="CJ183" s="106"/>
      <c r="CK183" s="98">
        <f>SUM(C183:CJ183)</f>
        <v>50</v>
      </c>
      <c r="CL183" s="99">
        <f>ROUNDUP(CK183/14,0)</f>
        <v>4</v>
      </c>
    </row>
    <row r="184" spans="1:90" ht="12" x14ac:dyDescent="0.2">
      <c r="A184" s="91" t="s">
        <v>481</v>
      </c>
      <c r="B184" s="160" t="s">
        <v>482</v>
      </c>
      <c r="C184" s="92">
        <v>29</v>
      </c>
      <c r="D184" s="92">
        <v>77</v>
      </c>
      <c r="E184" s="92">
        <v>26</v>
      </c>
      <c r="F184" s="92">
        <v>81</v>
      </c>
      <c r="G184" s="92">
        <v>27</v>
      </c>
      <c r="H184" s="92">
        <v>76</v>
      </c>
      <c r="I184" s="92">
        <v>38</v>
      </c>
      <c r="J184" s="94"/>
      <c r="K184" s="94"/>
      <c r="L184" s="94"/>
      <c r="M184" s="94"/>
      <c r="N184" s="94"/>
      <c r="O184" s="94"/>
      <c r="P184" s="94"/>
      <c r="Q184" s="94"/>
      <c r="R184" s="94"/>
      <c r="S184" s="94"/>
      <c r="T184" s="94"/>
      <c r="U184" s="94"/>
      <c r="V184" s="94"/>
      <c r="W184" s="94"/>
      <c r="X184" s="94"/>
      <c r="Y184" s="94"/>
      <c r="Z184" s="94"/>
      <c r="AA184" s="94"/>
      <c r="AB184" s="94"/>
      <c r="AC184" s="94"/>
      <c r="AD184" s="94"/>
      <c r="AE184" s="94"/>
      <c r="AF184" s="94"/>
      <c r="AG184" s="94"/>
      <c r="AH184" s="94"/>
      <c r="AI184" s="94"/>
      <c r="AJ184" s="94"/>
      <c r="AK184" s="94"/>
      <c r="AL184" s="94"/>
      <c r="AM184" s="94"/>
      <c r="AN184" s="94"/>
      <c r="AO184" s="94"/>
      <c r="AP184" s="94"/>
      <c r="AQ184" s="94"/>
      <c r="AR184" s="94"/>
      <c r="AS184" s="94"/>
      <c r="AT184" s="94"/>
      <c r="AU184" s="94"/>
      <c r="AV184" s="94"/>
      <c r="AW184" s="94"/>
      <c r="AX184" s="94"/>
      <c r="AY184" s="94"/>
      <c r="AZ184" s="94"/>
      <c r="BA184" s="94"/>
      <c r="BB184" s="94"/>
      <c r="BC184" s="94"/>
      <c r="BD184" s="94"/>
      <c r="BE184" s="94"/>
      <c r="BF184" s="94"/>
      <c r="BG184" s="94"/>
      <c r="BH184" s="94"/>
      <c r="BI184" s="94"/>
      <c r="BJ184" s="94"/>
      <c r="BK184" s="94"/>
      <c r="BL184" s="94"/>
      <c r="BM184" s="94"/>
      <c r="BN184" s="94"/>
      <c r="BO184" s="94"/>
      <c r="BP184" s="94"/>
      <c r="BQ184" s="94"/>
      <c r="BR184" s="94"/>
      <c r="BS184" s="94"/>
      <c r="BT184" s="94"/>
      <c r="BU184" s="94"/>
      <c r="BV184" s="94"/>
      <c r="BW184" s="94"/>
      <c r="BX184" s="94"/>
      <c r="BY184" s="94"/>
      <c r="BZ184" s="94"/>
      <c r="CA184" s="94"/>
      <c r="CB184" s="94"/>
      <c r="CC184" s="94"/>
      <c r="CD184" s="94"/>
      <c r="CE184" s="94"/>
      <c r="CF184" s="94"/>
      <c r="CG184" s="94"/>
      <c r="CH184" s="94"/>
      <c r="CI184" s="94"/>
      <c r="CJ184" s="94"/>
      <c r="CK184" s="95" t="s">
        <v>374</v>
      </c>
      <c r="CL184" s="96" t="s">
        <v>432</v>
      </c>
    </row>
    <row r="185" spans="1:90" ht="12" x14ac:dyDescent="0.2">
      <c r="A185" s="91" t="s">
        <v>433</v>
      </c>
      <c r="B185" s="160"/>
      <c r="C185" s="97">
        <v>1</v>
      </c>
      <c r="D185" s="97">
        <v>4</v>
      </c>
      <c r="E185" s="97">
        <v>1</v>
      </c>
      <c r="F185" s="97">
        <v>4</v>
      </c>
      <c r="G185" s="97">
        <v>3</v>
      </c>
      <c r="H185" s="97">
        <v>4</v>
      </c>
      <c r="I185" s="97">
        <v>5</v>
      </c>
      <c r="J185" s="94"/>
      <c r="K185" s="94"/>
      <c r="L185" s="94"/>
      <c r="M185" s="94"/>
      <c r="N185" s="94"/>
      <c r="O185" s="94"/>
      <c r="P185" s="94"/>
      <c r="Q185" s="94"/>
      <c r="R185" s="94"/>
      <c r="S185" s="94"/>
      <c r="T185" s="94"/>
      <c r="U185" s="94"/>
      <c r="V185" s="94"/>
      <c r="W185" s="94"/>
      <c r="X185" s="94"/>
      <c r="Y185" s="94"/>
      <c r="Z185" s="94"/>
      <c r="AA185" s="94"/>
      <c r="AB185" s="94"/>
      <c r="AC185" s="94"/>
      <c r="AD185" s="94"/>
      <c r="AE185" s="94"/>
      <c r="AF185" s="94"/>
      <c r="AG185" s="94"/>
      <c r="AH185" s="94"/>
      <c r="AI185" s="94"/>
      <c r="AJ185" s="94"/>
      <c r="AK185" s="94"/>
      <c r="AL185" s="94"/>
      <c r="AM185" s="94"/>
      <c r="AN185" s="94"/>
      <c r="AO185" s="94"/>
      <c r="AP185" s="94"/>
      <c r="AQ185" s="94"/>
      <c r="AR185" s="94"/>
      <c r="AS185" s="94"/>
      <c r="AT185" s="94"/>
      <c r="AU185" s="94"/>
      <c r="AV185" s="94"/>
      <c r="AW185" s="94"/>
      <c r="AX185" s="94"/>
      <c r="AY185" s="94"/>
      <c r="AZ185" s="94"/>
      <c r="BA185" s="94"/>
      <c r="BB185" s="94"/>
      <c r="BC185" s="94"/>
      <c r="BD185" s="94"/>
      <c r="BE185" s="94"/>
      <c r="BF185" s="94"/>
      <c r="BG185" s="94"/>
      <c r="BH185" s="94"/>
      <c r="BI185" s="94"/>
      <c r="BJ185" s="94"/>
      <c r="BK185" s="94"/>
      <c r="BL185" s="94"/>
      <c r="BM185" s="94"/>
      <c r="BN185" s="94"/>
      <c r="BO185" s="94"/>
      <c r="BP185" s="94"/>
      <c r="BQ185" s="94"/>
      <c r="BR185" s="94"/>
      <c r="BS185" s="94"/>
      <c r="BT185" s="94"/>
      <c r="BU185" s="94"/>
      <c r="BV185" s="94"/>
      <c r="BW185" s="94"/>
      <c r="BX185" s="94"/>
      <c r="BY185" s="94"/>
      <c r="BZ185" s="94"/>
      <c r="CA185" s="94"/>
      <c r="CB185" s="94"/>
      <c r="CC185" s="94"/>
      <c r="CD185" s="94"/>
      <c r="CE185" s="94"/>
      <c r="CF185" s="94"/>
      <c r="CG185" s="94"/>
      <c r="CH185" s="94"/>
      <c r="CI185" s="94"/>
      <c r="CJ185" s="94"/>
      <c r="CK185" s="98">
        <f>SUM(C185:CJ185)</f>
        <v>22</v>
      </c>
      <c r="CL185" s="99">
        <f>ROUNDUP(CK185/7,0)</f>
        <v>4</v>
      </c>
    </row>
    <row r="186" spans="1:90" ht="12" x14ac:dyDescent="0.2">
      <c r="A186" s="91" t="s">
        <v>434</v>
      </c>
      <c r="B186" s="160"/>
      <c r="C186" s="97">
        <v>1</v>
      </c>
      <c r="D186" s="97">
        <v>4</v>
      </c>
      <c r="E186" s="97">
        <v>1</v>
      </c>
      <c r="F186" s="97">
        <v>4</v>
      </c>
      <c r="G186" s="97">
        <v>4</v>
      </c>
      <c r="H186" s="97">
        <v>2</v>
      </c>
      <c r="I186" s="97">
        <v>3</v>
      </c>
      <c r="J186" s="94"/>
      <c r="K186" s="94"/>
      <c r="L186" s="94"/>
      <c r="M186" s="94"/>
      <c r="N186" s="94"/>
      <c r="O186" s="94"/>
      <c r="P186" s="94"/>
      <c r="Q186" s="94"/>
      <c r="R186" s="94"/>
      <c r="S186" s="94"/>
      <c r="T186" s="94"/>
      <c r="U186" s="94"/>
      <c r="V186" s="94"/>
      <c r="W186" s="94"/>
      <c r="X186" s="94"/>
      <c r="Y186" s="94"/>
      <c r="Z186" s="94"/>
      <c r="AA186" s="94"/>
      <c r="AB186" s="94"/>
      <c r="AC186" s="94"/>
      <c r="AD186" s="94"/>
      <c r="AE186" s="94"/>
      <c r="AF186" s="94"/>
      <c r="AG186" s="94"/>
      <c r="AH186" s="94"/>
      <c r="AI186" s="94"/>
      <c r="AJ186" s="94"/>
      <c r="AK186" s="94"/>
      <c r="AL186" s="94"/>
      <c r="AM186" s="94"/>
      <c r="AN186" s="94"/>
      <c r="AO186" s="94"/>
      <c r="AP186" s="94"/>
      <c r="AQ186" s="94"/>
      <c r="AR186" s="94"/>
      <c r="AS186" s="94"/>
      <c r="AT186" s="94"/>
      <c r="AU186" s="94"/>
      <c r="AV186" s="94"/>
      <c r="AW186" s="94"/>
      <c r="AX186" s="94"/>
      <c r="AY186" s="94"/>
      <c r="AZ186" s="94"/>
      <c r="BA186" s="94"/>
      <c r="BB186" s="94"/>
      <c r="BC186" s="94"/>
      <c r="BD186" s="94"/>
      <c r="BE186" s="94"/>
      <c r="BF186" s="94"/>
      <c r="BG186" s="94"/>
      <c r="BH186" s="94"/>
      <c r="BI186" s="94"/>
      <c r="BJ186" s="94"/>
      <c r="BK186" s="94"/>
      <c r="BL186" s="94"/>
      <c r="BM186" s="94"/>
      <c r="BN186" s="94"/>
      <c r="BO186" s="94"/>
      <c r="BP186" s="94"/>
      <c r="BQ186" s="94"/>
      <c r="BR186" s="94"/>
      <c r="BS186" s="94"/>
      <c r="BT186" s="94"/>
      <c r="BU186" s="94"/>
      <c r="BV186" s="94"/>
      <c r="BW186" s="94"/>
      <c r="BX186" s="94"/>
      <c r="BY186" s="94"/>
      <c r="BZ186" s="94"/>
      <c r="CA186" s="94"/>
      <c r="CB186" s="94"/>
      <c r="CC186" s="94"/>
      <c r="CD186" s="94"/>
      <c r="CE186" s="94"/>
      <c r="CF186" s="94"/>
      <c r="CG186" s="94"/>
      <c r="CH186" s="94"/>
      <c r="CI186" s="94"/>
      <c r="CJ186" s="94"/>
      <c r="CK186" s="98">
        <f>SUM(C186:CJ186)</f>
        <v>19</v>
      </c>
      <c r="CL186" s="99">
        <f t="shared" ref="CL186:CL189" si="20">ROUNDUP(CK186/7,0)</f>
        <v>3</v>
      </c>
    </row>
    <row r="187" spans="1:90" ht="12" x14ac:dyDescent="0.2">
      <c r="A187" s="91" t="s">
        <v>435</v>
      </c>
      <c r="B187" s="160"/>
      <c r="C187" s="97">
        <v>1</v>
      </c>
      <c r="D187" s="97">
        <v>4</v>
      </c>
      <c r="E187" s="97">
        <v>2</v>
      </c>
      <c r="F187" s="97">
        <v>3</v>
      </c>
      <c r="G187" s="97">
        <v>5</v>
      </c>
      <c r="H187" s="97">
        <v>2</v>
      </c>
      <c r="I187" s="97">
        <v>4</v>
      </c>
      <c r="J187" s="94"/>
      <c r="K187" s="94"/>
      <c r="L187" s="94"/>
      <c r="M187" s="94"/>
      <c r="N187" s="94"/>
      <c r="O187" s="94"/>
      <c r="P187" s="94"/>
      <c r="Q187" s="94"/>
      <c r="R187" s="94"/>
      <c r="S187" s="94"/>
      <c r="T187" s="94"/>
      <c r="U187" s="94"/>
      <c r="V187" s="94"/>
      <c r="W187" s="94"/>
      <c r="X187" s="94"/>
      <c r="Y187" s="94"/>
      <c r="Z187" s="94"/>
      <c r="AA187" s="94"/>
      <c r="AB187" s="94"/>
      <c r="AC187" s="94"/>
      <c r="AD187" s="94"/>
      <c r="AE187" s="94"/>
      <c r="AF187" s="94"/>
      <c r="AG187" s="94"/>
      <c r="AH187" s="94"/>
      <c r="AI187" s="94"/>
      <c r="AJ187" s="94"/>
      <c r="AK187" s="94"/>
      <c r="AL187" s="94"/>
      <c r="AM187" s="94"/>
      <c r="AN187" s="94"/>
      <c r="AO187" s="94"/>
      <c r="AP187" s="94"/>
      <c r="AQ187" s="94"/>
      <c r="AR187" s="94"/>
      <c r="AS187" s="94"/>
      <c r="AT187" s="94"/>
      <c r="AU187" s="94"/>
      <c r="AV187" s="94"/>
      <c r="AW187" s="94"/>
      <c r="AX187" s="94"/>
      <c r="AY187" s="94"/>
      <c r="AZ187" s="94"/>
      <c r="BA187" s="94"/>
      <c r="BB187" s="94"/>
      <c r="BC187" s="94"/>
      <c r="BD187" s="94"/>
      <c r="BE187" s="94"/>
      <c r="BF187" s="94"/>
      <c r="BG187" s="94"/>
      <c r="BH187" s="94"/>
      <c r="BI187" s="94"/>
      <c r="BJ187" s="94"/>
      <c r="BK187" s="94"/>
      <c r="BL187" s="94"/>
      <c r="BM187" s="94"/>
      <c r="BN187" s="94"/>
      <c r="BO187" s="94"/>
      <c r="BP187" s="94"/>
      <c r="BQ187" s="94"/>
      <c r="BR187" s="94"/>
      <c r="BS187" s="94"/>
      <c r="BT187" s="94"/>
      <c r="BU187" s="94"/>
      <c r="BV187" s="94"/>
      <c r="BW187" s="94"/>
      <c r="BX187" s="94"/>
      <c r="BY187" s="94"/>
      <c r="BZ187" s="94"/>
      <c r="CA187" s="94"/>
      <c r="CB187" s="94"/>
      <c r="CC187" s="94"/>
      <c r="CD187" s="94"/>
      <c r="CE187" s="94"/>
      <c r="CF187" s="94"/>
      <c r="CG187" s="94"/>
      <c r="CH187" s="94"/>
      <c r="CI187" s="94"/>
      <c r="CJ187" s="94"/>
      <c r="CK187" s="98">
        <f>SUM(C187:CJ187)</f>
        <v>21</v>
      </c>
      <c r="CL187" s="99">
        <f t="shared" si="20"/>
        <v>3</v>
      </c>
    </row>
    <row r="188" spans="1:90" ht="12" x14ac:dyDescent="0.2">
      <c r="A188" s="91" t="s">
        <v>436</v>
      </c>
      <c r="B188" s="160"/>
      <c r="C188" s="97">
        <v>1</v>
      </c>
      <c r="D188" s="97">
        <v>4</v>
      </c>
      <c r="E188" s="97">
        <v>1</v>
      </c>
      <c r="F188" s="97">
        <v>4</v>
      </c>
      <c r="G188" s="97">
        <v>3</v>
      </c>
      <c r="H188" s="97">
        <v>1</v>
      </c>
      <c r="I188" s="97">
        <v>4</v>
      </c>
      <c r="J188" s="94"/>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c r="AH188" s="94"/>
      <c r="AI188" s="94"/>
      <c r="AJ188" s="94"/>
      <c r="AK188" s="94"/>
      <c r="AL188" s="94"/>
      <c r="AM188" s="94"/>
      <c r="AN188" s="94"/>
      <c r="AO188" s="94"/>
      <c r="AP188" s="94"/>
      <c r="AQ188" s="94"/>
      <c r="AR188" s="94"/>
      <c r="AS188" s="94"/>
      <c r="AT188" s="94"/>
      <c r="AU188" s="94"/>
      <c r="AV188" s="94"/>
      <c r="AW188" s="94"/>
      <c r="AX188" s="94"/>
      <c r="AY188" s="94"/>
      <c r="AZ188" s="94"/>
      <c r="BA188" s="94"/>
      <c r="BB188" s="94"/>
      <c r="BC188" s="94"/>
      <c r="BD188" s="94"/>
      <c r="BE188" s="94"/>
      <c r="BF188" s="94"/>
      <c r="BG188" s="94"/>
      <c r="BH188" s="94"/>
      <c r="BI188" s="94"/>
      <c r="BJ188" s="94"/>
      <c r="BK188" s="94"/>
      <c r="BL188" s="94"/>
      <c r="BM188" s="94"/>
      <c r="BN188" s="94"/>
      <c r="BO188" s="94"/>
      <c r="BP188" s="94"/>
      <c r="BQ188" s="94"/>
      <c r="BR188" s="94"/>
      <c r="BS188" s="94"/>
      <c r="BT188" s="94"/>
      <c r="BU188" s="94"/>
      <c r="BV188" s="94"/>
      <c r="BW188" s="94"/>
      <c r="BX188" s="94"/>
      <c r="BY188" s="94"/>
      <c r="BZ188" s="94"/>
      <c r="CA188" s="94"/>
      <c r="CB188" s="94"/>
      <c r="CC188" s="94"/>
      <c r="CD188" s="94"/>
      <c r="CE188" s="94"/>
      <c r="CF188" s="94"/>
      <c r="CG188" s="94"/>
      <c r="CH188" s="94"/>
      <c r="CI188" s="94"/>
      <c r="CJ188" s="94"/>
      <c r="CK188" s="98">
        <f>SUM(C188:CJ188)</f>
        <v>18</v>
      </c>
      <c r="CL188" s="99">
        <f t="shared" si="20"/>
        <v>3</v>
      </c>
    </row>
    <row r="189" spans="1:90" ht="12" x14ac:dyDescent="0.2">
      <c r="A189" s="91" t="s">
        <v>437</v>
      </c>
      <c r="B189" s="160"/>
      <c r="C189" s="97">
        <v>1</v>
      </c>
      <c r="D189" s="97">
        <v>4</v>
      </c>
      <c r="E189" s="97">
        <v>1</v>
      </c>
      <c r="F189" s="97">
        <v>4</v>
      </c>
      <c r="G189" s="97">
        <v>5</v>
      </c>
      <c r="H189" s="97">
        <v>1</v>
      </c>
      <c r="I189" s="97">
        <v>3</v>
      </c>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c r="BL189" s="94"/>
      <c r="BM189" s="94"/>
      <c r="BN189" s="94"/>
      <c r="BO189" s="94"/>
      <c r="BP189" s="94"/>
      <c r="BQ189" s="94"/>
      <c r="BR189" s="94"/>
      <c r="BS189" s="94"/>
      <c r="BT189" s="94"/>
      <c r="BU189" s="94"/>
      <c r="BV189" s="94"/>
      <c r="BW189" s="94"/>
      <c r="BX189" s="94"/>
      <c r="BY189" s="94"/>
      <c r="BZ189" s="94"/>
      <c r="CA189" s="94"/>
      <c r="CB189" s="94"/>
      <c r="CC189" s="94"/>
      <c r="CD189" s="94"/>
      <c r="CE189" s="94"/>
      <c r="CF189" s="94"/>
      <c r="CG189" s="94"/>
      <c r="CH189" s="94"/>
      <c r="CI189" s="94"/>
      <c r="CJ189" s="94"/>
      <c r="CK189" s="98">
        <f>SUM(C189:CJ189)</f>
        <v>19</v>
      </c>
      <c r="CL189" s="99">
        <f t="shared" si="20"/>
        <v>3</v>
      </c>
    </row>
    <row r="190" spans="1:90" ht="18.75" x14ac:dyDescent="0.2">
      <c r="A190" s="91" t="s">
        <v>438</v>
      </c>
      <c r="B190" s="160"/>
      <c r="C190" s="97" t="s">
        <v>441</v>
      </c>
      <c r="D190" s="97" t="s">
        <v>441</v>
      </c>
      <c r="E190" s="97" t="s">
        <v>439</v>
      </c>
      <c r="F190" s="97" t="s">
        <v>439</v>
      </c>
      <c r="G190" s="97" t="s">
        <v>439</v>
      </c>
      <c r="H190" s="97" t="s">
        <v>441</v>
      </c>
      <c r="I190" s="97" t="s">
        <v>439</v>
      </c>
      <c r="J190" s="94"/>
      <c r="K190" s="94"/>
      <c r="L190" s="94"/>
      <c r="M190" s="94"/>
      <c r="N190" s="94"/>
      <c r="O190" s="94"/>
      <c r="P190" s="94"/>
      <c r="Q190" s="94"/>
      <c r="R190" s="94"/>
      <c r="S190" s="94"/>
      <c r="T190" s="94"/>
      <c r="U190" s="94"/>
      <c r="V190" s="94"/>
      <c r="W190" s="94"/>
      <c r="X190" s="94"/>
      <c r="Y190" s="94"/>
      <c r="Z190" s="94"/>
      <c r="AA190" s="94"/>
      <c r="AB190" s="94"/>
      <c r="AC190" s="94"/>
      <c r="AD190" s="94"/>
      <c r="AE190" s="94"/>
      <c r="AF190" s="94"/>
      <c r="AG190" s="94"/>
      <c r="AH190" s="94"/>
      <c r="AI190" s="94"/>
      <c r="AJ190" s="94"/>
      <c r="AK190" s="94"/>
      <c r="AL190" s="94"/>
      <c r="AM190" s="94"/>
      <c r="AN190" s="94"/>
      <c r="AO190" s="94"/>
      <c r="AP190" s="94"/>
      <c r="AQ190" s="94"/>
      <c r="AR190" s="94"/>
      <c r="AS190" s="94"/>
      <c r="AT190" s="94"/>
      <c r="AU190" s="94"/>
      <c r="AV190" s="94"/>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94"/>
      <c r="CB190" s="94"/>
      <c r="CC190" s="94"/>
      <c r="CD190" s="94"/>
      <c r="CE190" s="94"/>
      <c r="CF190" s="94"/>
      <c r="CG190" s="94"/>
      <c r="CH190" s="94"/>
      <c r="CI190" s="94"/>
      <c r="CJ190" s="94"/>
      <c r="CK190" s="98" t="s">
        <v>439</v>
      </c>
      <c r="CL190" s="99" t="s">
        <v>439</v>
      </c>
    </row>
    <row r="191" spans="1:90" ht="18.75" x14ac:dyDescent="0.2">
      <c r="A191" s="91" t="s">
        <v>440</v>
      </c>
      <c r="B191" s="160"/>
      <c r="C191" s="97" t="s">
        <v>441</v>
      </c>
      <c r="D191" s="97" t="s">
        <v>439</v>
      </c>
      <c r="E191" s="97" t="s">
        <v>441</v>
      </c>
      <c r="F191" s="97" t="s">
        <v>439</v>
      </c>
      <c r="G191" s="97" t="s">
        <v>439</v>
      </c>
      <c r="H191" s="97" t="s">
        <v>441</v>
      </c>
      <c r="I191" s="97" t="s">
        <v>441</v>
      </c>
      <c r="J191" s="94"/>
      <c r="K191" s="94"/>
      <c r="L191" s="94"/>
      <c r="M191" s="94"/>
      <c r="N191" s="94"/>
      <c r="O191" s="94"/>
      <c r="P191" s="94"/>
      <c r="Q191" s="94"/>
      <c r="R191" s="94"/>
      <c r="S191" s="94"/>
      <c r="T191" s="94"/>
      <c r="U191" s="94"/>
      <c r="V191" s="94"/>
      <c r="W191" s="94"/>
      <c r="X191" s="94"/>
      <c r="Y191" s="94"/>
      <c r="Z191" s="94"/>
      <c r="AA191" s="94"/>
      <c r="AB191" s="94"/>
      <c r="AC191" s="94"/>
      <c r="AD191" s="94"/>
      <c r="AE191" s="94"/>
      <c r="AF191" s="94"/>
      <c r="AG191" s="94"/>
      <c r="AH191" s="94"/>
      <c r="AI191" s="94"/>
      <c r="AJ191" s="94"/>
      <c r="AK191" s="94"/>
      <c r="AL191" s="94"/>
      <c r="AM191" s="94"/>
      <c r="AN191" s="94"/>
      <c r="AO191" s="94"/>
      <c r="AP191" s="94"/>
      <c r="AQ191" s="94"/>
      <c r="AR191" s="94"/>
      <c r="AS191" s="94"/>
      <c r="AT191" s="94"/>
      <c r="AU191" s="94"/>
      <c r="AV191" s="94"/>
      <c r="AW191" s="94"/>
      <c r="AX191" s="94"/>
      <c r="AY191" s="94"/>
      <c r="AZ191" s="94"/>
      <c r="BA191" s="94"/>
      <c r="BB191" s="94"/>
      <c r="BC191" s="94"/>
      <c r="BD191" s="94"/>
      <c r="BE191" s="94"/>
      <c r="BF191" s="94"/>
      <c r="BG191" s="94"/>
      <c r="BH191" s="94"/>
      <c r="BI191" s="94"/>
      <c r="BJ191" s="94"/>
      <c r="BK191" s="94"/>
      <c r="BL191" s="94"/>
      <c r="BM191" s="94"/>
      <c r="BN191" s="94"/>
      <c r="BO191" s="94"/>
      <c r="BP191" s="94"/>
      <c r="BQ191" s="94"/>
      <c r="BR191" s="94"/>
      <c r="BS191" s="94"/>
      <c r="BT191" s="94"/>
      <c r="BU191" s="94"/>
      <c r="BV191" s="94"/>
      <c r="BW191" s="94"/>
      <c r="BX191" s="94"/>
      <c r="BY191" s="94"/>
      <c r="BZ191" s="94"/>
      <c r="CA191" s="94"/>
      <c r="CB191" s="94"/>
      <c r="CC191" s="94"/>
      <c r="CD191" s="94"/>
      <c r="CE191" s="94"/>
      <c r="CF191" s="94"/>
      <c r="CG191" s="94"/>
      <c r="CH191" s="94"/>
      <c r="CI191" s="94"/>
      <c r="CJ191" s="94"/>
      <c r="CK191" s="98" t="s">
        <v>439</v>
      </c>
      <c r="CL191" s="99" t="s">
        <v>439</v>
      </c>
    </row>
    <row r="192" spans="1:90" ht="12" x14ac:dyDescent="0.2">
      <c r="A192" s="91" t="s">
        <v>419</v>
      </c>
      <c r="B192" s="160"/>
      <c r="C192" s="97">
        <v>1</v>
      </c>
      <c r="D192" s="97">
        <v>4</v>
      </c>
      <c r="E192" s="97">
        <v>1</v>
      </c>
      <c r="F192" s="97">
        <v>4</v>
      </c>
      <c r="G192" s="97">
        <v>3</v>
      </c>
      <c r="H192" s="97">
        <v>1</v>
      </c>
      <c r="I192" s="97">
        <v>4</v>
      </c>
      <c r="J192" s="94"/>
      <c r="K192" s="94"/>
      <c r="L192" s="94"/>
      <c r="M192" s="94"/>
      <c r="N192" s="94"/>
      <c r="O192" s="94"/>
      <c r="P192" s="94"/>
      <c r="Q192" s="94"/>
      <c r="R192" s="94"/>
      <c r="S192" s="94"/>
      <c r="T192" s="94"/>
      <c r="U192" s="94"/>
      <c r="V192" s="94"/>
      <c r="W192" s="94"/>
      <c r="X192" s="94"/>
      <c r="Y192" s="94"/>
      <c r="Z192" s="94"/>
      <c r="AA192" s="94"/>
      <c r="AB192" s="94"/>
      <c r="AC192" s="94"/>
      <c r="AD192" s="94"/>
      <c r="AE192" s="94"/>
      <c r="AF192" s="94"/>
      <c r="AG192" s="94"/>
      <c r="AH192" s="94"/>
      <c r="AI192" s="94"/>
      <c r="AJ192" s="94"/>
      <c r="AK192" s="94"/>
      <c r="AL192" s="94"/>
      <c r="AM192" s="94"/>
      <c r="AN192" s="94"/>
      <c r="AO192" s="94"/>
      <c r="AP192" s="94"/>
      <c r="AQ192" s="94"/>
      <c r="AR192" s="94"/>
      <c r="AS192" s="94"/>
      <c r="AT192" s="94"/>
      <c r="AU192" s="94"/>
      <c r="AV192" s="94"/>
      <c r="AW192" s="94"/>
      <c r="AX192" s="94"/>
      <c r="AY192" s="94"/>
      <c r="AZ192" s="94"/>
      <c r="BA192" s="94"/>
      <c r="BB192" s="94"/>
      <c r="BC192" s="94"/>
      <c r="BD192" s="94"/>
      <c r="BE192" s="94"/>
      <c r="BF192" s="94"/>
      <c r="BG192" s="94"/>
      <c r="BH192" s="94"/>
      <c r="BI192" s="94"/>
      <c r="BJ192" s="94"/>
      <c r="BK192" s="94"/>
      <c r="BL192" s="94"/>
      <c r="BM192" s="94"/>
      <c r="BN192" s="94"/>
      <c r="BO192" s="94"/>
      <c r="BP192" s="94"/>
      <c r="BQ192" s="94"/>
      <c r="BR192" s="94"/>
      <c r="BS192" s="94"/>
      <c r="BT192" s="94"/>
      <c r="BU192" s="94"/>
      <c r="BV192" s="94"/>
      <c r="BW192" s="94"/>
      <c r="BX192" s="94"/>
      <c r="BY192" s="94"/>
      <c r="BZ192" s="94"/>
      <c r="CA192" s="94"/>
      <c r="CB192" s="94"/>
      <c r="CC192" s="94"/>
      <c r="CD192" s="94"/>
      <c r="CE192" s="94"/>
      <c r="CF192" s="94"/>
      <c r="CG192" s="94"/>
      <c r="CH192" s="94"/>
      <c r="CI192" s="94"/>
      <c r="CJ192" s="94"/>
      <c r="CK192" s="98">
        <f>SUM(C192:CJ192)</f>
        <v>18</v>
      </c>
      <c r="CL192" s="99">
        <f>ROUNDUP(CK192/7,0)</f>
        <v>3</v>
      </c>
    </row>
    <row r="193" spans="1:90" ht="15" customHeight="1" x14ac:dyDescent="0.2">
      <c r="A193" s="100" t="s">
        <v>483</v>
      </c>
      <c r="B193" s="164" t="s">
        <v>484</v>
      </c>
      <c r="C193" s="101">
        <v>1</v>
      </c>
      <c r="D193" s="101">
        <v>27</v>
      </c>
      <c r="E193" s="101">
        <v>26</v>
      </c>
      <c r="F193" s="101">
        <v>38</v>
      </c>
      <c r="G193" s="102"/>
      <c r="H193" s="102"/>
      <c r="I193" s="102"/>
      <c r="J193" s="102"/>
      <c r="K193" s="102"/>
      <c r="L193" s="102"/>
      <c r="M193" s="102"/>
      <c r="N193" s="102"/>
      <c r="O193" s="102"/>
      <c r="P193" s="102"/>
      <c r="Q193" s="102"/>
      <c r="R193" s="102"/>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6"/>
      <c r="AW193" s="106"/>
      <c r="AX193" s="106"/>
      <c r="AY193" s="106"/>
      <c r="AZ193" s="106"/>
      <c r="BA193" s="106"/>
      <c r="BB193" s="106"/>
      <c r="BC193" s="106"/>
      <c r="BD193" s="106"/>
      <c r="BE193" s="106"/>
      <c r="BF193" s="106"/>
      <c r="BG193" s="106"/>
      <c r="BH193" s="106"/>
      <c r="BI193" s="106"/>
      <c r="BJ193" s="106"/>
      <c r="BK193" s="106"/>
      <c r="BL193" s="106"/>
      <c r="BM193" s="106"/>
      <c r="BN193" s="106"/>
      <c r="BO193" s="106"/>
      <c r="BP193" s="106"/>
      <c r="BQ193" s="106"/>
      <c r="BR193" s="106"/>
      <c r="BS193" s="106"/>
      <c r="BT193" s="106"/>
      <c r="BU193" s="106"/>
      <c r="BV193" s="106"/>
      <c r="BW193" s="106"/>
      <c r="BX193" s="106"/>
      <c r="BY193" s="106"/>
      <c r="BZ193" s="106"/>
      <c r="CA193" s="106"/>
      <c r="CB193" s="106"/>
      <c r="CC193" s="106"/>
      <c r="CD193" s="106"/>
      <c r="CE193" s="106"/>
      <c r="CF193" s="106"/>
      <c r="CG193" s="106"/>
      <c r="CH193" s="106"/>
      <c r="CI193" s="106"/>
      <c r="CJ193" s="106"/>
      <c r="CK193" s="95" t="s">
        <v>374</v>
      </c>
      <c r="CL193" s="96" t="s">
        <v>432</v>
      </c>
    </row>
    <row r="194" spans="1:90" ht="12" x14ac:dyDescent="0.2">
      <c r="A194" s="100" t="s">
        <v>433</v>
      </c>
      <c r="B194" s="164"/>
      <c r="C194" s="103">
        <v>5</v>
      </c>
      <c r="D194" s="103">
        <v>5</v>
      </c>
      <c r="E194" s="103">
        <v>3</v>
      </c>
      <c r="F194" s="103">
        <v>5</v>
      </c>
      <c r="G194" s="102"/>
      <c r="H194" s="102"/>
      <c r="I194" s="102"/>
      <c r="J194" s="102"/>
      <c r="K194" s="102"/>
      <c r="L194" s="102"/>
      <c r="M194" s="102"/>
      <c r="N194" s="102"/>
      <c r="O194" s="102"/>
      <c r="P194" s="102"/>
      <c r="Q194" s="102"/>
      <c r="R194" s="102"/>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6"/>
      <c r="AW194" s="106"/>
      <c r="AX194" s="106"/>
      <c r="AY194" s="106"/>
      <c r="AZ194" s="106"/>
      <c r="BA194" s="106"/>
      <c r="BB194" s="106"/>
      <c r="BC194" s="106"/>
      <c r="BD194" s="106"/>
      <c r="BE194" s="106"/>
      <c r="BF194" s="106"/>
      <c r="BG194" s="106"/>
      <c r="BH194" s="106"/>
      <c r="BI194" s="106"/>
      <c r="BJ194" s="106"/>
      <c r="BK194" s="106"/>
      <c r="BL194" s="106"/>
      <c r="BM194" s="106"/>
      <c r="BN194" s="106"/>
      <c r="BO194" s="106"/>
      <c r="BP194" s="106"/>
      <c r="BQ194" s="106"/>
      <c r="BR194" s="106"/>
      <c r="BS194" s="106"/>
      <c r="BT194" s="106"/>
      <c r="BU194" s="106"/>
      <c r="BV194" s="106"/>
      <c r="BW194" s="106"/>
      <c r="BX194" s="106"/>
      <c r="BY194" s="106"/>
      <c r="BZ194" s="106"/>
      <c r="CA194" s="106"/>
      <c r="CB194" s="106"/>
      <c r="CC194" s="106"/>
      <c r="CD194" s="106"/>
      <c r="CE194" s="106"/>
      <c r="CF194" s="106"/>
      <c r="CG194" s="106"/>
      <c r="CH194" s="106"/>
      <c r="CI194" s="106"/>
      <c r="CJ194" s="106"/>
      <c r="CK194" s="98">
        <f>SUM(C194:CJ194)</f>
        <v>18</v>
      </c>
      <c r="CL194" s="99">
        <f>ROUNDUP(CK194/4,0)</f>
        <v>5</v>
      </c>
    </row>
    <row r="195" spans="1:90" ht="12" x14ac:dyDescent="0.2">
      <c r="A195" s="100" t="s">
        <v>434</v>
      </c>
      <c r="B195" s="164"/>
      <c r="C195" s="103">
        <v>4</v>
      </c>
      <c r="D195" s="103">
        <v>4</v>
      </c>
      <c r="E195" s="103">
        <v>3</v>
      </c>
      <c r="F195" s="103">
        <v>4</v>
      </c>
      <c r="G195" s="102"/>
      <c r="H195" s="102"/>
      <c r="I195" s="102"/>
      <c r="J195" s="102"/>
      <c r="K195" s="102"/>
      <c r="L195" s="102"/>
      <c r="M195" s="102"/>
      <c r="N195" s="102"/>
      <c r="O195" s="102"/>
      <c r="P195" s="102"/>
      <c r="Q195" s="102"/>
      <c r="R195" s="102"/>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6"/>
      <c r="AW195" s="106"/>
      <c r="AX195" s="106"/>
      <c r="AY195" s="106"/>
      <c r="AZ195" s="106"/>
      <c r="BA195" s="106"/>
      <c r="BB195" s="106"/>
      <c r="BC195" s="106"/>
      <c r="BD195" s="106"/>
      <c r="BE195" s="106"/>
      <c r="BF195" s="106"/>
      <c r="BG195" s="106"/>
      <c r="BH195" s="106"/>
      <c r="BI195" s="106"/>
      <c r="BJ195" s="106"/>
      <c r="BK195" s="106"/>
      <c r="BL195" s="106"/>
      <c r="BM195" s="106"/>
      <c r="BN195" s="106"/>
      <c r="BO195" s="106"/>
      <c r="BP195" s="106"/>
      <c r="BQ195" s="106"/>
      <c r="BR195" s="106"/>
      <c r="BS195" s="106"/>
      <c r="BT195" s="106"/>
      <c r="BU195" s="106"/>
      <c r="BV195" s="106"/>
      <c r="BW195" s="106"/>
      <c r="BX195" s="106"/>
      <c r="BY195" s="106"/>
      <c r="BZ195" s="106"/>
      <c r="CA195" s="106"/>
      <c r="CB195" s="106"/>
      <c r="CC195" s="106"/>
      <c r="CD195" s="106"/>
      <c r="CE195" s="106"/>
      <c r="CF195" s="106"/>
      <c r="CG195" s="106"/>
      <c r="CH195" s="106"/>
      <c r="CI195" s="106"/>
      <c r="CJ195" s="106"/>
      <c r="CK195" s="98">
        <f>SUM(C195:CJ195)</f>
        <v>15</v>
      </c>
      <c r="CL195" s="99">
        <f t="shared" ref="CL195:CL198" si="21">ROUNDUP(CK195/4,0)</f>
        <v>4</v>
      </c>
    </row>
    <row r="196" spans="1:90" ht="12" x14ac:dyDescent="0.2">
      <c r="A196" s="100" t="s">
        <v>435</v>
      </c>
      <c r="B196" s="164"/>
      <c r="C196" s="103">
        <v>3</v>
      </c>
      <c r="D196" s="103">
        <v>5</v>
      </c>
      <c r="E196" s="103">
        <v>2</v>
      </c>
      <c r="F196" s="103">
        <v>5</v>
      </c>
      <c r="G196" s="102"/>
      <c r="H196" s="102"/>
      <c r="I196" s="102"/>
      <c r="J196" s="102"/>
      <c r="K196" s="102"/>
      <c r="L196" s="102"/>
      <c r="M196" s="102"/>
      <c r="N196" s="102"/>
      <c r="O196" s="102"/>
      <c r="P196" s="102"/>
      <c r="Q196" s="102"/>
      <c r="R196" s="102"/>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6"/>
      <c r="AW196" s="106"/>
      <c r="AX196" s="106"/>
      <c r="AY196" s="106"/>
      <c r="AZ196" s="106"/>
      <c r="BA196" s="106"/>
      <c r="BB196" s="106"/>
      <c r="BC196" s="106"/>
      <c r="BD196" s="106"/>
      <c r="BE196" s="106"/>
      <c r="BF196" s="106"/>
      <c r="BG196" s="106"/>
      <c r="BH196" s="106"/>
      <c r="BI196" s="106"/>
      <c r="BJ196" s="106"/>
      <c r="BK196" s="106"/>
      <c r="BL196" s="106"/>
      <c r="BM196" s="106"/>
      <c r="BN196" s="106"/>
      <c r="BO196" s="106"/>
      <c r="BP196" s="106"/>
      <c r="BQ196" s="106"/>
      <c r="BR196" s="106"/>
      <c r="BS196" s="106"/>
      <c r="BT196" s="106"/>
      <c r="BU196" s="106"/>
      <c r="BV196" s="106"/>
      <c r="BW196" s="106"/>
      <c r="BX196" s="106"/>
      <c r="BY196" s="106"/>
      <c r="BZ196" s="106"/>
      <c r="CA196" s="106"/>
      <c r="CB196" s="106"/>
      <c r="CC196" s="106"/>
      <c r="CD196" s="106"/>
      <c r="CE196" s="106"/>
      <c r="CF196" s="106"/>
      <c r="CG196" s="106"/>
      <c r="CH196" s="106"/>
      <c r="CI196" s="106"/>
      <c r="CJ196" s="106"/>
      <c r="CK196" s="98">
        <f>SUM(C196:CJ196)</f>
        <v>15</v>
      </c>
      <c r="CL196" s="99">
        <f t="shared" si="21"/>
        <v>4</v>
      </c>
    </row>
    <row r="197" spans="1:90" ht="12" x14ac:dyDescent="0.2">
      <c r="A197" s="100" t="s">
        <v>436</v>
      </c>
      <c r="B197" s="164"/>
      <c r="C197" s="103">
        <v>3</v>
      </c>
      <c r="D197" s="103">
        <v>4</v>
      </c>
      <c r="E197" s="103">
        <v>2</v>
      </c>
      <c r="F197" s="103">
        <v>5</v>
      </c>
      <c r="G197" s="102"/>
      <c r="H197" s="102"/>
      <c r="I197" s="102"/>
      <c r="J197" s="102"/>
      <c r="K197" s="102"/>
      <c r="L197" s="102"/>
      <c r="M197" s="102"/>
      <c r="N197" s="102"/>
      <c r="O197" s="102"/>
      <c r="P197" s="102"/>
      <c r="Q197" s="102"/>
      <c r="R197" s="102"/>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6"/>
      <c r="AW197" s="106"/>
      <c r="AX197" s="106"/>
      <c r="AY197" s="106"/>
      <c r="AZ197" s="106"/>
      <c r="BA197" s="106"/>
      <c r="BB197" s="106"/>
      <c r="BC197" s="106"/>
      <c r="BD197" s="106"/>
      <c r="BE197" s="106"/>
      <c r="BF197" s="106"/>
      <c r="BG197" s="106"/>
      <c r="BH197" s="106"/>
      <c r="BI197" s="106"/>
      <c r="BJ197" s="106"/>
      <c r="BK197" s="106"/>
      <c r="BL197" s="106"/>
      <c r="BM197" s="106"/>
      <c r="BN197" s="106"/>
      <c r="BO197" s="106"/>
      <c r="BP197" s="106"/>
      <c r="BQ197" s="106"/>
      <c r="BR197" s="106"/>
      <c r="BS197" s="106"/>
      <c r="BT197" s="106"/>
      <c r="BU197" s="106"/>
      <c r="BV197" s="106"/>
      <c r="BW197" s="106"/>
      <c r="BX197" s="106"/>
      <c r="BY197" s="106"/>
      <c r="BZ197" s="106"/>
      <c r="CA197" s="106"/>
      <c r="CB197" s="106"/>
      <c r="CC197" s="106"/>
      <c r="CD197" s="106"/>
      <c r="CE197" s="106"/>
      <c r="CF197" s="106"/>
      <c r="CG197" s="106"/>
      <c r="CH197" s="106"/>
      <c r="CI197" s="106"/>
      <c r="CJ197" s="106"/>
      <c r="CK197" s="98">
        <f>SUM(C197:CJ197)</f>
        <v>14</v>
      </c>
      <c r="CL197" s="99">
        <f t="shared" si="21"/>
        <v>4</v>
      </c>
    </row>
    <row r="198" spans="1:90" ht="12" x14ac:dyDescent="0.2">
      <c r="A198" s="100" t="s">
        <v>437</v>
      </c>
      <c r="B198" s="164"/>
      <c r="C198" s="103">
        <v>3</v>
      </c>
      <c r="D198" s="103">
        <v>5</v>
      </c>
      <c r="E198" s="103">
        <v>4</v>
      </c>
      <c r="F198" s="103">
        <v>5</v>
      </c>
      <c r="G198" s="102"/>
      <c r="H198" s="102"/>
      <c r="I198" s="102"/>
      <c r="J198" s="102"/>
      <c r="K198" s="102"/>
      <c r="L198" s="102"/>
      <c r="M198" s="102"/>
      <c r="N198" s="102"/>
      <c r="O198" s="102"/>
      <c r="P198" s="102"/>
      <c r="Q198" s="102"/>
      <c r="R198" s="102"/>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6"/>
      <c r="AW198" s="106"/>
      <c r="AX198" s="106"/>
      <c r="AY198" s="106"/>
      <c r="AZ198" s="106"/>
      <c r="BA198" s="106"/>
      <c r="BB198" s="106"/>
      <c r="BC198" s="106"/>
      <c r="BD198" s="106"/>
      <c r="BE198" s="106"/>
      <c r="BF198" s="106"/>
      <c r="BG198" s="106"/>
      <c r="BH198" s="106"/>
      <c r="BI198" s="106"/>
      <c r="BJ198" s="106"/>
      <c r="BK198" s="106"/>
      <c r="BL198" s="106"/>
      <c r="BM198" s="106"/>
      <c r="BN198" s="106"/>
      <c r="BO198" s="106"/>
      <c r="BP198" s="106"/>
      <c r="BQ198" s="106"/>
      <c r="BR198" s="106"/>
      <c r="BS198" s="106"/>
      <c r="BT198" s="106"/>
      <c r="BU198" s="106"/>
      <c r="BV198" s="106"/>
      <c r="BW198" s="106"/>
      <c r="BX198" s="106"/>
      <c r="BY198" s="106"/>
      <c r="BZ198" s="106"/>
      <c r="CA198" s="106"/>
      <c r="CB198" s="106"/>
      <c r="CC198" s="106"/>
      <c r="CD198" s="106"/>
      <c r="CE198" s="106"/>
      <c r="CF198" s="106"/>
      <c r="CG198" s="106"/>
      <c r="CH198" s="106"/>
      <c r="CI198" s="106"/>
      <c r="CJ198" s="106"/>
      <c r="CK198" s="98">
        <f>SUM(C198:CJ198)</f>
        <v>17</v>
      </c>
      <c r="CL198" s="99">
        <f t="shared" si="21"/>
        <v>5</v>
      </c>
    </row>
    <row r="199" spans="1:90" ht="18.75" x14ac:dyDescent="0.2">
      <c r="A199" s="100" t="s">
        <v>438</v>
      </c>
      <c r="B199" s="164"/>
      <c r="C199" s="103" t="s">
        <v>439</v>
      </c>
      <c r="D199" s="103" t="s">
        <v>439</v>
      </c>
      <c r="E199" s="103" t="s">
        <v>439</v>
      </c>
      <c r="F199" s="103" t="s">
        <v>439</v>
      </c>
      <c r="G199" s="102"/>
      <c r="H199" s="102"/>
      <c r="I199" s="102"/>
      <c r="J199" s="102"/>
      <c r="K199" s="102"/>
      <c r="L199" s="102"/>
      <c r="M199" s="102"/>
      <c r="N199" s="102"/>
      <c r="O199" s="102"/>
      <c r="P199" s="102"/>
      <c r="Q199" s="102"/>
      <c r="R199" s="102"/>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6"/>
      <c r="AW199" s="106"/>
      <c r="AX199" s="106"/>
      <c r="AY199" s="106"/>
      <c r="AZ199" s="106"/>
      <c r="BA199" s="106"/>
      <c r="BB199" s="106"/>
      <c r="BC199" s="106"/>
      <c r="BD199" s="106"/>
      <c r="BE199" s="106"/>
      <c r="BF199" s="106"/>
      <c r="BG199" s="106"/>
      <c r="BH199" s="106"/>
      <c r="BI199" s="106"/>
      <c r="BJ199" s="106"/>
      <c r="BK199" s="106"/>
      <c r="BL199" s="106"/>
      <c r="BM199" s="106"/>
      <c r="BN199" s="106"/>
      <c r="BO199" s="106"/>
      <c r="BP199" s="106"/>
      <c r="BQ199" s="106"/>
      <c r="BR199" s="106"/>
      <c r="BS199" s="106"/>
      <c r="BT199" s="106"/>
      <c r="BU199" s="106"/>
      <c r="BV199" s="106"/>
      <c r="BW199" s="106"/>
      <c r="BX199" s="106"/>
      <c r="BY199" s="106"/>
      <c r="BZ199" s="106"/>
      <c r="CA199" s="106"/>
      <c r="CB199" s="106"/>
      <c r="CC199" s="106"/>
      <c r="CD199" s="106"/>
      <c r="CE199" s="106"/>
      <c r="CF199" s="106"/>
      <c r="CG199" s="106"/>
      <c r="CH199" s="106"/>
      <c r="CI199" s="106"/>
      <c r="CJ199" s="106"/>
      <c r="CK199" s="98" t="s">
        <v>439</v>
      </c>
      <c r="CL199" s="99" t="s">
        <v>439</v>
      </c>
    </row>
    <row r="200" spans="1:90" ht="18.75" x14ac:dyDescent="0.2">
      <c r="A200" s="100" t="s">
        <v>440</v>
      </c>
      <c r="B200" s="164"/>
      <c r="C200" s="103" t="s">
        <v>439</v>
      </c>
      <c r="D200" s="103" t="s">
        <v>439</v>
      </c>
      <c r="E200" s="103" t="s">
        <v>439</v>
      </c>
      <c r="F200" s="103" t="s">
        <v>439</v>
      </c>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6"/>
      <c r="AW200" s="106"/>
      <c r="AX200" s="106"/>
      <c r="AY200" s="106"/>
      <c r="AZ200" s="106"/>
      <c r="BA200" s="106"/>
      <c r="BB200" s="106"/>
      <c r="BC200" s="106"/>
      <c r="BD200" s="106"/>
      <c r="BE200" s="106"/>
      <c r="BF200" s="106"/>
      <c r="BG200" s="106"/>
      <c r="BH200" s="106"/>
      <c r="BI200" s="106"/>
      <c r="BJ200" s="106"/>
      <c r="BK200" s="106"/>
      <c r="BL200" s="106"/>
      <c r="BM200" s="106"/>
      <c r="BN200" s="106"/>
      <c r="BO200" s="106"/>
      <c r="BP200" s="106"/>
      <c r="BQ200" s="106"/>
      <c r="BR200" s="106"/>
      <c r="BS200" s="106"/>
      <c r="BT200" s="106"/>
      <c r="BU200" s="106"/>
      <c r="BV200" s="106"/>
      <c r="BW200" s="106"/>
      <c r="BX200" s="106"/>
      <c r="BY200" s="106"/>
      <c r="BZ200" s="106"/>
      <c r="CA200" s="106"/>
      <c r="CB200" s="106"/>
      <c r="CC200" s="106"/>
      <c r="CD200" s="106"/>
      <c r="CE200" s="106"/>
      <c r="CF200" s="106"/>
      <c r="CG200" s="106"/>
      <c r="CH200" s="106"/>
      <c r="CI200" s="106"/>
      <c r="CJ200" s="106"/>
      <c r="CK200" s="98" t="s">
        <v>439</v>
      </c>
      <c r="CL200" s="99" t="s">
        <v>439</v>
      </c>
    </row>
    <row r="201" spans="1:90" ht="12" x14ac:dyDescent="0.2">
      <c r="A201" s="100" t="s">
        <v>419</v>
      </c>
      <c r="B201" s="164"/>
      <c r="C201" s="110">
        <v>4</v>
      </c>
      <c r="D201" s="110">
        <v>4</v>
      </c>
      <c r="E201" s="110">
        <v>3</v>
      </c>
      <c r="F201" s="110">
        <v>4</v>
      </c>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6"/>
      <c r="AW201" s="106"/>
      <c r="AX201" s="106"/>
      <c r="AY201" s="106"/>
      <c r="AZ201" s="106"/>
      <c r="BA201" s="106"/>
      <c r="BB201" s="106"/>
      <c r="BC201" s="106"/>
      <c r="BD201" s="106"/>
      <c r="BE201" s="106"/>
      <c r="BF201" s="106"/>
      <c r="BG201" s="106"/>
      <c r="BH201" s="106"/>
      <c r="BI201" s="106"/>
      <c r="BJ201" s="106"/>
      <c r="BK201" s="106"/>
      <c r="BL201" s="106"/>
      <c r="BM201" s="106"/>
      <c r="BN201" s="106"/>
      <c r="BO201" s="106"/>
      <c r="BP201" s="106"/>
      <c r="BQ201" s="106"/>
      <c r="BR201" s="106"/>
      <c r="BS201" s="106"/>
      <c r="BT201" s="106"/>
      <c r="BU201" s="106"/>
      <c r="BV201" s="106"/>
      <c r="BW201" s="106"/>
      <c r="BX201" s="106"/>
      <c r="BY201" s="106"/>
      <c r="BZ201" s="106"/>
      <c r="CA201" s="106"/>
      <c r="CB201" s="106"/>
      <c r="CC201" s="106"/>
      <c r="CD201" s="106"/>
      <c r="CE201" s="106"/>
      <c r="CF201" s="106"/>
      <c r="CG201" s="106"/>
      <c r="CH201" s="106"/>
      <c r="CI201" s="106"/>
      <c r="CJ201" s="106"/>
      <c r="CK201" s="98">
        <f>SUM(C201:CJ201)</f>
        <v>15</v>
      </c>
      <c r="CL201" s="99">
        <f>ROUNDUP(CK201/4,0)</f>
        <v>4</v>
      </c>
    </row>
    <row r="202" spans="1:90" ht="12" x14ac:dyDescent="0.2">
      <c r="A202" s="91" t="s">
        <v>485</v>
      </c>
      <c r="B202" s="160" t="s">
        <v>486</v>
      </c>
      <c r="C202" s="92">
        <v>29</v>
      </c>
      <c r="D202" s="92">
        <v>29</v>
      </c>
      <c r="E202" s="92">
        <v>26</v>
      </c>
      <c r="F202" s="92">
        <v>26</v>
      </c>
      <c r="G202" s="92">
        <v>27</v>
      </c>
      <c r="H202" s="92">
        <v>27</v>
      </c>
      <c r="I202" s="92">
        <v>1</v>
      </c>
      <c r="J202" s="92">
        <v>38</v>
      </c>
      <c r="K202" s="92">
        <v>38</v>
      </c>
      <c r="L202" s="94"/>
      <c r="M202" s="94"/>
      <c r="N202" s="94"/>
      <c r="O202" s="94"/>
      <c r="P202" s="94"/>
      <c r="Q202" s="94"/>
      <c r="R202" s="94"/>
      <c r="S202" s="94"/>
      <c r="T202" s="94"/>
      <c r="U202" s="94"/>
      <c r="V202" s="94"/>
      <c r="W202" s="94"/>
      <c r="X202" s="94"/>
      <c r="Y202" s="94"/>
      <c r="Z202" s="94"/>
      <c r="AA202" s="94"/>
      <c r="AB202" s="94"/>
      <c r="AC202" s="94"/>
      <c r="AD202" s="94"/>
      <c r="AE202" s="94"/>
      <c r="AF202" s="94"/>
      <c r="AG202" s="94"/>
      <c r="AH202" s="94"/>
      <c r="AI202" s="94"/>
      <c r="AJ202" s="94"/>
      <c r="AK202" s="94"/>
      <c r="AL202" s="94"/>
      <c r="AM202" s="94"/>
      <c r="AN202" s="94"/>
      <c r="AO202" s="94"/>
      <c r="AP202" s="94"/>
      <c r="AQ202" s="94"/>
      <c r="AR202" s="94"/>
      <c r="AS202" s="94"/>
      <c r="AT202" s="94"/>
      <c r="AU202" s="94"/>
      <c r="AV202" s="94"/>
      <c r="AW202" s="94"/>
      <c r="AX202" s="94"/>
      <c r="AY202" s="94"/>
      <c r="AZ202" s="94"/>
      <c r="BA202" s="94"/>
      <c r="BB202" s="94"/>
      <c r="BC202" s="94"/>
      <c r="BD202" s="94"/>
      <c r="BE202" s="94"/>
      <c r="BF202" s="94"/>
      <c r="BG202" s="94"/>
      <c r="BH202" s="94"/>
      <c r="BI202" s="94"/>
      <c r="BJ202" s="94"/>
      <c r="BK202" s="94"/>
      <c r="BL202" s="94"/>
      <c r="BM202" s="94"/>
      <c r="BN202" s="94"/>
      <c r="BO202" s="94"/>
      <c r="BP202" s="94"/>
      <c r="BQ202" s="94"/>
      <c r="BR202" s="94"/>
      <c r="BS202" s="94"/>
      <c r="BT202" s="94"/>
      <c r="BU202" s="94"/>
      <c r="BV202" s="94"/>
      <c r="BW202" s="94"/>
      <c r="BX202" s="94"/>
      <c r="BY202" s="94"/>
      <c r="BZ202" s="94"/>
      <c r="CA202" s="94"/>
      <c r="CB202" s="94"/>
      <c r="CC202" s="94"/>
      <c r="CD202" s="94"/>
      <c r="CE202" s="94"/>
      <c r="CF202" s="94"/>
      <c r="CG202" s="94"/>
      <c r="CH202" s="94"/>
      <c r="CI202" s="94"/>
      <c r="CJ202" s="94"/>
      <c r="CK202" s="95" t="s">
        <v>374</v>
      </c>
      <c r="CL202" s="96" t="s">
        <v>432</v>
      </c>
    </row>
    <row r="203" spans="1:90" ht="12" x14ac:dyDescent="0.2">
      <c r="A203" s="91" t="s">
        <v>433</v>
      </c>
      <c r="B203" s="160"/>
      <c r="C203" s="97">
        <v>2</v>
      </c>
      <c r="D203" s="97">
        <v>2</v>
      </c>
      <c r="E203" s="97">
        <v>3</v>
      </c>
      <c r="F203" s="97">
        <v>4</v>
      </c>
      <c r="G203" s="97">
        <v>5</v>
      </c>
      <c r="H203" s="97">
        <v>3</v>
      </c>
      <c r="I203" s="97">
        <v>4</v>
      </c>
      <c r="J203" s="97">
        <v>5</v>
      </c>
      <c r="K203" s="97">
        <v>4</v>
      </c>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94"/>
      <c r="AP203" s="94"/>
      <c r="AQ203" s="94"/>
      <c r="AR203" s="94"/>
      <c r="AS203" s="94"/>
      <c r="AT203" s="94"/>
      <c r="AU203" s="94"/>
      <c r="AV203" s="94"/>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c r="BW203" s="94"/>
      <c r="BX203" s="94"/>
      <c r="BY203" s="94"/>
      <c r="BZ203" s="94"/>
      <c r="CA203" s="94"/>
      <c r="CB203" s="94"/>
      <c r="CC203" s="94"/>
      <c r="CD203" s="94"/>
      <c r="CE203" s="94"/>
      <c r="CF203" s="94"/>
      <c r="CG203" s="94"/>
      <c r="CH203" s="94"/>
      <c r="CI203" s="94"/>
      <c r="CJ203" s="94"/>
      <c r="CK203" s="98">
        <f>SUM(C203:CJ203)</f>
        <v>32</v>
      </c>
      <c r="CL203" s="99">
        <f>ROUNDUP(CK203/9,0)</f>
        <v>4</v>
      </c>
    </row>
    <row r="204" spans="1:90" ht="12" x14ac:dyDescent="0.2">
      <c r="A204" s="91" t="s">
        <v>434</v>
      </c>
      <c r="B204" s="160"/>
      <c r="C204" s="97">
        <v>2</v>
      </c>
      <c r="D204" s="97">
        <v>2</v>
      </c>
      <c r="E204" s="97">
        <v>3</v>
      </c>
      <c r="F204" s="97">
        <v>4</v>
      </c>
      <c r="G204" s="97">
        <v>4</v>
      </c>
      <c r="H204" s="97">
        <v>3</v>
      </c>
      <c r="I204" s="97">
        <v>3</v>
      </c>
      <c r="J204" s="97">
        <v>4</v>
      </c>
      <c r="K204" s="97">
        <v>4</v>
      </c>
      <c r="L204" s="94"/>
      <c r="M204" s="94"/>
      <c r="N204" s="94"/>
      <c r="O204" s="94"/>
      <c r="P204" s="94"/>
      <c r="Q204" s="94"/>
      <c r="R204" s="94"/>
      <c r="S204" s="94"/>
      <c r="T204" s="94"/>
      <c r="U204" s="94"/>
      <c r="V204" s="94"/>
      <c r="W204" s="94"/>
      <c r="X204" s="94"/>
      <c r="Y204" s="94"/>
      <c r="Z204" s="94"/>
      <c r="AA204" s="94"/>
      <c r="AB204" s="94"/>
      <c r="AC204" s="94"/>
      <c r="AD204" s="94"/>
      <c r="AE204" s="94"/>
      <c r="AF204" s="94"/>
      <c r="AG204" s="94"/>
      <c r="AH204" s="94"/>
      <c r="AI204" s="94"/>
      <c r="AJ204" s="94"/>
      <c r="AK204" s="94"/>
      <c r="AL204" s="94"/>
      <c r="AM204" s="94"/>
      <c r="AN204" s="94"/>
      <c r="AO204" s="94"/>
      <c r="AP204" s="94"/>
      <c r="AQ204" s="94"/>
      <c r="AR204" s="94"/>
      <c r="AS204" s="94"/>
      <c r="AT204" s="94"/>
      <c r="AU204" s="94"/>
      <c r="AV204" s="94"/>
      <c r="AW204" s="94"/>
      <c r="AX204" s="94"/>
      <c r="AY204" s="94"/>
      <c r="AZ204" s="94"/>
      <c r="BA204" s="94"/>
      <c r="BB204" s="94"/>
      <c r="BC204" s="94"/>
      <c r="BD204" s="94"/>
      <c r="BE204" s="94"/>
      <c r="BF204" s="94"/>
      <c r="BG204" s="94"/>
      <c r="BH204" s="94"/>
      <c r="BI204" s="94"/>
      <c r="BJ204" s="94"/>
      <c r="BK204" s="94"/>
      <c r="BL204" s="94"/>
      <c r="BM204" s="94"/>
      <c r="BN204" s="94"/>
      <c r="BO204" s="94"/>
      <c r="BP204" s="94"/>
      <c r="BQ204" s="94"/>
      <c r="BR204" s="94"/>
      <c r="BS204" s="94"/>
      <c r="BT204" s="94"/>
      <c r="BU204" s="94"/>
      <c r="BV204" s="94"/>
      <c r="BW204" s="94"/>
      <c r="BX204" s="94"/>
      <c r="BY204" s="94"/>
      <c r="BZ204" s="94"/>
      <c r="CA204" s="94"/>
      <c r="CB204" s="94"/>
      <c r="CC204" s="94"/>
      <c r="CD204" s="94"/>
      <c r="CE204" s="94"/>
      <c r="CF204" s="94"/>
      <c r="CG204" s="94"/>
      <c r="CH204" s="94"/>
      <c r="CI204" s="94"/>
      <c r="CJ204" s="94"/>
      <c r="CK204" s="98">
        <f>SUM(C204:CJ204)</f>
        <v>29</v>
      </c>
      <c r="CL204" s="99">
        <f t="shared" ref="CL204:CL207" si="22">ROUNDUP(CK204/9,0)</f>
        <v>4</v>
      </c>
    </row>
    <row r="205" spans="1:90" ht="12" x14ac:dyDescent="0.2">
      <c r="A205" s="91" t="s">
        <v>435</v>
      </c>
      <c r="B205" s="160"/>
      <c r="C205" s="97">
        <v>2</v>
      </c>
      <c r="D205" s="97">
        <v>2</v>
      </c>
      <c r="E205" s="97">
        <v>4</v>
      </c>
      <c r="F205" s="97">
        <v>4</v>
      </c>
      <c r="G205" s="97">
        <v>3</v>
      </c>
      <c r="H205" s="97">
        <v>4</v>
      </c>
      <c r="I205" s="97">
        <v>5</v>
      </c>
      <c r="J205" s="97">
        <v>4</v>
      </c>
      <c r="K205" s="97">
        <v>4</v>
      </c>
      <c r="L205" s="94"/>
      <c r="M205" s="94"/>
      <c r="N205" s="94"/>
      <c r="O205" s="94"/>
      <c r="P205" s="94"/>
      <c r="Q205" s="94"/>
      <c r="R205" s="94"/>
      <c r="S205" s="94"/>
      <c r="T205" s="94"/>
      <c r="U205" s="94"/>
      <c r="V205" s="94"/>
      <c r="W205" s="94"/>
      <c r="X205" s="94"/>
      <c r="Y205" s="94"/>
      <c r="Z205" s="94"/>
      <c r="AA205" s="94"/>
      <c r="AB205" s="94"/>
      <c r="AC205" s="94"/>
      <c r="AD205" s="94"/>
      <c r="AE205" s="94"/>
      <c r="AF205" s="94"/>
      <c r="AG205" s="94"/>
      <c r="AH205" s="94"/>
      <c r="AI205" s="94"/>
      <c r="AJ205" s="94"/>
      <c r="AK205" s="94"/>
      <c r="AL205" s="94"/>
      <c r="AM205" s="94"/>
      <c r="AN205" s="94"/>
      <c r="AO205" s="94"/>
      <c r="AP205" s="94"/>
      <c r="AQ205" s="94"/>
      <c r="AR205" s="94"/>
      <c r="AS205" s="94"/>
      <c r="AT205" s="94"/>
      <c r="AU205" s="94"/>
      <c r="AV205" s="94"/>
      <c r="AW205" s="94"/>
      <c r="AX205" s="94"/>
      <c r="AY205" s="94"/>
      <c r="AZ205" s="94"/>
      <c r="BA205" s="94"/>
      <c r="BB205" s="94"/>
      <c r="BC205" s="94"/>
      <c r="BD205" s="94"/>
      <c r="BE205" s="94"/>
      <c r="BF205" s="94"/>
      <c r="BG205" s="94"/>
      <c r="BH205" s="94"/>
      <c r="BI205" s="94"/>
      <c r="BJ205" s="94"/>
      <c r="BK205" s="94"/>
      <c r="BL205" s="94"/>
      <c r="BM205" s="94"/>
      <c r="BN205" s="94"/>
      <c r="BO205" s="94"/>
      <c r="BP205" s="94"/>
      <c r="BQ205" s="94"/>
      <c r="BR205" s="94"/>
      <c r="BS205" s="94"/>
      <c r="BT205" s="94"/>
      <c r="BU205" s="94"/>
      <c r="BV205" s="94"/>
      <c r="BW205" s="94"/>
      <c r="BX205" s="94"/>
      <c r="BY205" s="94"/>
      <c r="BZ205" s="94"/>
      <c r="CA205" s="94"/>
      <c r="CB205" s="94"/>
      <c r="CC205" s="94"/>
      <c r="CD205" s="94"/>
      <c r="CE205" s="94"/>
      <c r="CF205" s="94"/>
      <c r="CG205" s="94"/>
      <c r="CH205" s="94"/>
      <c r="CI205" s="94"/>
      <c r="CJ205" s="94"/>
      <c r="CK205" s="98">
        <f>SUM(C205:CJ205)</f>
        <v>32</v>
      </c>
      <c r="CL205" s="99">
        <f t="shared" si="22"/>
        <v>4</v>
      </c>
    </row>
    <row r="206" spans="1:90" ht="12" x14ac:dyDescent="0.2">
      <c r="A206" s="91" t="s">
        <v>436</v>
      </c>
      <c r="B206" s="160"/>
      <c r="C206" s="97">
        <v>2</v>
      </c>
      <c r="D206" s="97">
        <v>2</v>
      </c>
      <c r="E206" s="97">
        <v>3</v>
      </c>
      <c r="F206" s="97">
        <v>4</v>
      </c>
      <c r="G206" s="97">
        <v>5</v>
      </c>
      <c r="H206" s="97">
        <v>5</v>
      </c>
      <c r="I206" s="97">
        <v>4</v>
      </c>
      <c r="J206" s="97">
        <v>4</v>
      </c>
      <c r="K206" s="97">
        <v>3</v>
      </c>
      <c r="L206" s="94"/>
      <c r="M206" s="94"/>
      <c r="N206" s="94"/>
      <c r="O206" s="94"/>
      <c r="P206" s="94"/>
      <c r="Q206" s="94"/>
      <c r="R206" s="94"/>
      <c r="S206" s="94"/>
      <c r="T206" s="94"/>
      <c r="U206" s="94"/>
      <c r="V206" s="94"/>
      <c r="W206" s="94"/>
      <c r="X206" s="94"/>
      <c r="Y206" s="94"/>
      <c r="Z206" s="94"/>
      <c r="AA206" s="94"/>
      <c r="AB206" s="94"/>
      <c r="AC206" s="94"/>
      <c r="AD206" s="94"/>
      <c r="AE206" s="94"/>
      <c r="AF206" s="94"/>
      <c r="AG206" s="94"/>
      <c r="AH206" s="94"/>
      <c r="AI206" s="94"/>
      <c r="AJ206" s="94"/>
      <c r="AK206" s="94"/>
      <c r="AL206" s="94"/>
      <c r="AM206" s="94"/>
      <c r="AN206" s="94"/>
      <c r="AO206" s="94"/>
      <c r="AP206" s="94"/>
      <c r="AQ206" s="94"/>
      <c r="AR206" s="94"/>
      <c r="AS206" s="94"/>
      <c r="AT206" s="94"/>
      <c r="AU206" s="94"/>
      <c r="AV206" s="94"/>
      <c r="AW206" s="94"/>
      <c r="AX206" s="94"/>
      <c r="AY206" s="94"/>
      <c r="AZ206" s="94"/>
      <c r="BA206" s="94"/>
      <c r="BB206" s="94"/>
      <c r="BC206" s="94"/>
      <c r="BD206" s="94"/>
      <c r="BE206" s="94"/>
      <c r="BF206" s="94"/>
      <c r="BG206" s="94"/>
      <c r="BH206" s="94"/>
      <c r="BI206" s="94"/>
      <c r="BJ206" s="94"/>
      <c r="BK206" s="94"/>
      <c r="BL206" s="94"/>
      <c r="BM206" s="94"/>
      <c r="BN206" s="94"/>
      <c r="BO206" s="94"/>
      <c r="BP206" s="94"/>
      <c r="BQ206" s="94"/>
      <c r="BR206" s="94"/>
      <c r="BS206" s="94"/>
      <c r="BT206" s="94"/>
      <c r="BU206" s="94"/>
      <c r="BV206" s="94"/>
      <c r="BW206" s="94"/>
      <c r="BX206" s="94"/>
      <c r="BY206" s="94"/>
      <c r="BZ206" s="94"/>
      <c r="CA206" s="94"/>
      <c r="CB206" s="94"/>
      <c r="CC206" s="94"/>
      <c r="CD206" s="94"/>
      <c r="CE206" s="94"/>
      <c r="CF206" s="94"/>
      <c r="CG206" s="94"/>
      <c r="CH206" s="94"/>
      <c r="CI206" s="94"/>
      <c r="CJ206" s="94"/>
      <c r="CK206" s="98">
        <f>SUM(C206:CJ206)</f>
        <v>32</v>
      </c>
      <c r="CL206" s="99">
        <f t="shared" si="22"/>
        <v>4</v>
      </c>
    </row>
    <row r="207" spans="1:90" ht="12" x14ac:dyDescent="0.2">
      <c r="A207" s="91" t="s">
        <v>437</v>
      </c>
      <c r="B207" s="160"/>
      <c r="C207" s="97">
        <v>2</v>
      </c>
      <c r="D207" s="97">
        <v>2</v>
      </c>
      <c r="E207" s="97">
        <v>4</v>
      </c>
      <c r="F207" s="97">
        <v>4</v>
      </c>
      <c r="G207" s="97">
        <v>5</v>
      </c>
      <c r="H207" s="97">
        <v>3</v>
      </c>
      <c r="I207" s="97">
        <v>4</v>
      </c>
      <c r="J207" s="97">
        <v>4</v>
      </c>
      <c r="K207" s="97">
        <v>4</v>
      </c>
      <c r="L207" s="94"/>
      <c r="M207" s="94"/>
      <c r="N207" s="94"/>
      <c r="O207" s="94"/>
      <c r="P207" s="94"/>
      <c r="Q207" s="94"/>
      <c r="R207" s="94"/>
      <c r="S207" s="94"/>
      <c r="T207" s="94"/>
      <c r="U207" s="94"/>
      <c r="V207" s="94"/>
      <c r="W207" s="94"/>
      <c r="X207" s="94"/>
      <c r="Y207" s="94"/>
      <c r="Z207" s="94"/>
      <c r="AA207" s="94"/>
      <c r="AB207" s="94"/>
      <c r="AC207" s="94"/>
      <c r="AD207" s="94"/>
      <c r="AE207" s="94"/>
      <c r="AF207" s="94"/>
      <c r="AG207" s="94"/>
      <c r="AH207" s="94"/>
      <c r="AI207" s="94"/>
      <c r="AJ207" s="94"/>
      <c r="AK207" s="94"/>
      <c r="AL207" s="94"/>
      <c r="AM207" s="94"/>
      <c r="AN207" s="94"/>
      <c r="AO207" s="94"/>
      <c r="AP207" s="94"/>
      <c r="AQ207" s="94"/>
      <c r="AR207" s="94"/>
      <c r="AS207" s="94"/>
      <c r="AT207" s="94"/>
      <c r="AU207" s="94"/>
      <c r="AV207" s="94"/>
      <c r="AW207" s="94"/>
      <c r="AX207" s="94"/>
      <c r="AY207" s="94"/>
      <c r="AZ207" s="94"/>
      <c r="BA207" s="94"/>
      <c r="BB207" s="94"/>
      <c r="BC207" s="94"/>
      <c r="BD207" s="94"/>
      <c r="BE207" s="94"/>
      <c r="BF207" s="94"/>
      <c r="BG207" s="94"/>
      <c r="BH207" s="94"/>
      <c r="BI207" s="94"/>
      <c r="BJ207" s="94"/>
      <c r="BK207" s="94"/>
      <c r="BL207" s="94"/>
      <c r="BM207" s="94"/>
      <c r="BN207" s="94"/>
      <c r="BO207" s="94"/>
      <c r="BP207" s="94"/>
      <c r="BQ207" s="94"/>
      <c r="BR207" s="94"/>
      <c r="BS207" s="94"/>
      <c r="BT207" s="94"/>
      <c r="BU207" s="94"/>
      <c r="BV207" s="94"/>
      <c r="BW207" s="94"/>
      <c r="BX207" s="94"/>
      <c r="BY207" s="94"/>
      <c r="BZ207" s="94"/>
      <c r="CA207" s="94"/>
      <c r="CB207" s="94"/>
      <c r="CC207" s="94"/>
      <c r="CD207" s="94"/>
      <c r="CE207" s="94"/>
      <c r="CF207" s="94"/>
      <c r="CG207" s="94"/>
      <c r="CH207" s="94"/>
      <c r="CI207" s="94"/>
      <c r="CJ207" s="94"/>
      <c r="CK207" s="98">
        <f>SUM(C207:CJ207)</f>
        <v>32</v>
      </c>
      <c r="CL207" s="99">
        <f t="shared" si="22"/>
        <v>4</v>
      </c>
    </row>
    <row r="208" spans="1:90" ht="18.75" x14ac:dyDescent="0.2">
      <c r="A208" s="91" t="s">
        <v>438</v>
      </c>
      <c r="B208" s="160"/>
      <c r="C208" s="97" t="s">
        <v>441</v>
      </c>
      <c r="D208" s="97" t="s">
        <v>441</v>
      </c>
      <c r="E208" s="97" t="s">
        <v>439</v>
      </c>
      <c r="F208" s="97" t="s">
        <v>439</v>
      </c>
      <c r="G208" s="97" t="s">
        <v>439</v>
      </c>
      <c r="H208" s="97" t="s">
        <v>439</v>
      </c>
      <c r="I208" s="97" t="s">
        <v>439</v>
      </c>
      <c r="J208" s="97" t="s">
        <v>439</v>
      </c>
      <c r="K208" s="97" t="s">
        <v>439</v>
      </c>
      <c r="L208" s="94"/>
      <c r="M208" s="94"/>
      <c r="N208" s="94"/>
      <c r="O208" s="94"/>
      <c r="P208" s="94"/>
      <c r="Q208" s="94"/>
      <c r="R208" s="94"/>
      <c r="S208" s="94"/>
      <c r="T208" s="94"/>
      <c r="U208" s="94"/>
      <c r="V208" s="94"/>
      <c r="W208" s="94"/>
      <c r="X208" s="94"/>
      <c r="Y208" s="94"/>
      <c r="Z208" s="94"/>
      <c r="AA208" s="94"/>
      <c r="AB208" s="94"/>
      <c r="AC208" s="94"/>
      <c r="AD208" s="94"/>
      <c r="AE208" s="94"/>
      <c r="AF208" s="94"/>
      <c r="AG208" s="94"/>
      <c r="AH208" s="94"/>
      <c r="AI208" s="94"/>
      <c r="AJ208" s="94"/>
      <c r="AK208" s="94"/>
      <c r="AL208" s="94"/>
      <c r="AM208" s="94"/>
      <c r="AN208" s="94"/>
      <c r="AO208" s="94"/>
      <c r="AP208" s="94"/>
      <c r="AQ208" s="94"/>
      <c r="AR208" s="94"/>
      <c r="AS208" s="94"/>
      <c r="AT208" s="94"/>
      <c r="AU208" s="94"/>
      <c r="AV208" s="94"/>
      <c r="AW208" s="94"/>
      <c r="AX208" s="94"/>
      <c r="AY208" s="94"/>
      <c r="AZ208" s="94"/>
      <c r="BA208" s="94"/>
      <c r="BB208" s="94"/>
      <c r="BC208" s="94"/>
      <c r="BD208" s="94"/>
      <c r="BE208" s="94"/>
      <c r="BF208" s="94"/>
      <c r="BG208" s="94"/>
      <c r="BH208" s="94"/>
      <c r="BI208" s="94"/>
      <c r="BJ208" s="94"/>
      <c r="BK208" s="94"/>
      <c r="BL208" s="94"/>
      <c r="BM208" s="94"/>
      <c r="BN208" s="94"/>
      <c r="BO208" s="94"/>
      <c r="BP208" s="94"/>
      <c r="BQ208" s="94"/>
      <c r="BR208" s="94"/>
      <c r="BS208" s="94"/>
      <c r="BT208" s="94"/>
      <c r="BU208" s="94"/>
      <c r="BV208" s="94"/>
      <c r="BW208" s="94"/>
      <c r="BX208" s="94"/>
      <c r="BY208" s="94"/>
      <c r="BZ208" s="94"/>
      <c r="CA208" s="94"/>
      <c r="CB208" s="94"/>
      <c r="CC208" s="94"/>
      <c r="CD208" s="94"/>
      <c r="CE208" s="94"/>
      <c r="CF208" s="94"/>
      <c r="CG208" s="94"/>
      <c r="CH208" s="94"/>
      <c r="CI208" s="94"/>
      <c r="CJ208" s="94"/>
      <c r="CK208" s="98" t="s">
        <v>439</v>
      </c>
      <c r="CL208" s="99" t="s">
        <v>439</v>
      </c>
    </row>
    <row r="209" spans="1:90" ht="18.75" x14ac:dyDescent="0.2">
      <c r="A209" s="91" t="s">
        <v>440</v>
      </c>
      <c r="B209" s="160"/>
      <c r="C209" s="97" t="s">
        <v>441</v>
      </c>
      <c r="D209" s="97" t="s">
        <v>441</v>
      </c>
      <c r="E209" s="97" t="s">
        <v>439</v>
      </c>
      <c r="F209" s="97" t="s">
        <v>439</v>
      </c>
      <c r="G209" s="97" t="s">
        <v>439</v>
      </c>
      <c r="H209" s="97" t="s">
        <v>439</v>
      </c>
      <c r="I209" s="97" t="s">
        <v>439</v>
      </c>
      <c r="J209" s="97" t="s">
        <v>441</v>
      </c>
      <c r="K209" s="97" t="s">
        <v>441</v>
      </c>
      <c r="L209" s="94"/>
      <c r="M209" s="94"/>
      <c r="N209" s="94"/>
      <c r="O209" s="94"/>
      <c r="P209" s="94"/>
      <c r="Q209" s="94"/>
      <c r="R209" s="94"/>
      <c r="S209" s="94"/>
      <c r="T209" s="94"/>
      <c r="U209" s="94"/>
      <c r="V209" s="94"/>
      <c r="W209" s="94"/>
      <c r="X209" s="94"/>
      <c r="Y209" s="94"/>
      <c r="Z209" s="94"/>
      <c r="AA209" s="94"/>
      <c r="AB209" s="94"/>
      <c r="AC209" s="94"/>
      <c r="AD209" s="94"/>
      <c r="AE209" s="94"/>
      <c r="AF209" s="94"/>
      <c r="AG209" s="94"/>
      <c r="AH209" s="94"/>
      <c r="AI209" s="94"/>
      <c r="AJ209" s="94"/>
      <c r="AK209" s="94"/>
      <c r="AL209" s="94"/>
      <c r="AM209" s="94"/>
      <c r="AN209" s="94"/>
      <c r="AO209" s="94"/>
      <c r="AP209" s="94"/>
      <c r="AQ209" s="94"/>
      <c r="AR209" s="94"/>
      <c r="AS209" s="94"/>
      <c r="AT209" s="94"/>
      <c r="AU209" s="94"/>
      <c r="AV209" s="94"/>
      <c r="AW209" s="94"/>
      <c r="AX209" s="94"/>
      <c r="AY209" s="94"/>
      <c r="AZ209" s="94"/>
      <c r="BA209" s="94"/>
      <c r="BB209" s="94"/>
      <c r="BC209" s="94"/>
      <c r="BD209" s="94"/>
      <c r="BE209" s="94"/>
      <c r="BF209" s="94"/>
      <c r="BG209" s="94"/>
      <c r="BH209" s="94"/>
      <c r="BI209" s="94"/>
      <c r="BJ209" s="94"/>
      <c r="BK209" s="94"/>
      <c r="BL209" s="94"/>
      <c r="BM209" s="94"/>
      <c r="BN209" s="94"/>
      <c r="BO209" s="94"/>
      <c r="BP209" s="94"/>
      <c r="BQ209" s="94"/>
      <c r="BR209" s="94"/>
      <c r="BS209" s="94"/>
      <c r="BT209" s="94"/>
      <c r="BU209" s="94"/>
      <c r="BV209" s="94"/>
      <c r="BW209" s="94"/>
      <c r="BX209" s="94"/>
      <c r="BY209" s="94"/>
      <c r="BZ209" s="94"/>
      <c r="CA209" s="94"/>
      <c r="CB209" s="94"/>
      <c r="CC209" s="94"/>
      <c r="CD209" s="94"/>
      <c r="CE209" s="94"/>
      <c r="CF209" s="94"/>
      <c r="CG209" s="94"/>
      <c r="CH209" s="94"/>
      <c r="CI209" s="94"/>
      <c r="CJ209" s="94"/>
      <c r="CK209" s="98" t="s">
        <v>439</v>
      </c>
      <c r="CL209" s="99" t="s">
        <v>439</v>
      </c>
    </row>
    <row r="210" spans="1:90" ht="12" x14ac:dyDescent="0.2">
      <c r="A210" s="91" t="s">
        <v>419</v>
      </c>
      <c r="B210" s="160"/>
      <c r="C210" s="97">
        <v>2</v>
      </c>
      <c r="D210" s="97">
        <v>2</v>
      </c>
      <c r="E210" s="97">
        <v>4</v>
      </c>
      <c r="F210" s="97">
        <v>4</v>
      </c>
      <c r="G210" s="97">
        <v>5</v>
      </c>
      <c r="H210" s="97">
        <v>5</v>
      </c>
      <c r="I210" s="97">
        <v>4</v>
      </c>
      <c r="J210" s="97">
        <v>4</v>
      </c>
      <c r="K210" s="97">
        <v>3</v>
      </c>
      <c r="L210" s="94"/>
      <c r="M210" s="94"/>
      <c r="N210" s="94"/>
      <c r="O210" s="94"/>
      <c r="P210" s="94"/>
      <c r="Q210" s="94"/>
      <c r="R210" s="94"/>
      <c r="S210" s="94"/>
      <c r="T210" s="94"/>
      <c r="U210" s="94"/>
      <c r="V210" s="94"/>
      <c r="W210" s="94"/>
      <c r="X210" s="94"/>
      <c r="Y210" s="94"/>
      <c r="Z210" s="94"/>
      <c r="AA210" s="94"/>
      <c r="AB210" s="94"/>
      <c r="AC210" s="94"/>
      <c r="AD210" s="94"/>
      <c r="AE210" s="94"/>
      <c r="AF210" s="94"/>
      <c r="AG210" s="94"/>
      <c r="AH210" s="94"/>
      <c r="AI210" s="94"/>
      <c r="AJ210" s="94"/>
      <c r="AK210" s="94"/>
      <c r="AL210" s="94"/>
      <c r="AM210" s="94"/>
      <c r="AN210" s="94"/>
      <c r="AO210" s="94"/>
      <c r="AP210" s="94"/>
      <c r="AQ210" s="94"/>
      <c r="AR210" s="94"/>
      <c r="AS210" s="94"/>
      <c r="AT210" s="94"/>
      <c r="AU210" s="94"/>
      <c r="AV210" s="94"/>
      <c r="AW210" s="94"/>
      <c r="AX210" s="94"/>
      <c r="AY210" s="94"/>
      <c r="AZ210" s="94"/>
      <c r="BA210" s="94"/>
      <c r="BB210" s="94"/>
      <c r="BC210" s="94"/>
      <c r="BD210" s="94"/>
      <c r="BE210" s="94"/>
      <c r="BF210" s="94"/>
      <c r="BG210" s="94"/>
      <c r="BH210" s="94"/>
      <c r="BI210" s="94"/>
      <c r="BJ210" s="94"/>
      <c r="BK210" s="94"/>
      <c r="BL210" s="94"/>
      <c r="BM210" s="94"/>
      <c r="BN210" s="94"/>
      <c r="BO210" s="94"/>
      <c r="BP210" s="94"/>
      <c r="BQ210" s="94"/>
      <c r="BR210" s="94"/>
      <c r="BS210" s="94"/>
      <c r="BT210" s="94"/>
      <c r="BU210" s="94"/>
      <c r="BV210" s="94"/>
      <c r="BW210" s="94"/>
      <c r="BX210" s="94"/>
      <c r="BY210" s="94"/>
      <c r="BZ210" s="94"/>
      <c r="CA210" s="94"/>
      <c r="CB210" s="94"/>
      <c r="CC210" s="94"/>
      <c r="CD210" s="94"/>
      <c r="CE210" s="94"/>
      <c r="CF210" s="94"/>
      <c r="CG210" s="94"/>
      <c r="CH210" s="94"/>
      <c r="CI210" s="94"/>
      <c r="CJ210" s="94"/>
      <c r="CK210" s="98">
        <f>SUM(C210:CJ210)</f>
        <v>33</v>
      </c>
      <c r="CL210" s="99">
        <f>ROUNDUP(CK210/9,0)</f>
        <v>4</v>
      </c>
    </row>
    <row r="211" spans="1:90" ht="15" customHeight="1" x14ac:dyDescent="0.2">
      <c r="A211" s="100" t="s">
        <v>487</v>
      </c>
      <c r="B211" s="164" t="s">
        <v>488</v>
      </c>
      <c r="C211" s="101">
        <v>81</v>
      </c>
      <c r="D211" s="101">
        <v>78</v>
      </c>
      <c r="E211" s="101">
        <v>78</v>
      </c>
      <c r="F211" s="101">
        <v>76</v>
      </c>
      <c r="G211" s="101">
        <v>97</v>
      </c>
      <c r="H211" s="101">
        <v>77</v>
      </c>
      <c r="I211" s="101">
        <v>83</v>
      </c>
      <c r="J211" s="101">
        <v>84</v>
      </c>
      <c r="K211" s="101">
        <v>85</v>
      </c>
      <c r="L211" s="102"/>
      <c r="M211" s="102"/>
      <c r="N211" s="102"/>
      <c r="O211" s="102"/>
      <c r="P211" s="102"/>
      <c r="Q211" s="102"/>
      <c r="R211" s="102"/>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6"/>
      <c r="AW211" s="106"/>
      <c r="AX211" s="106"/>
      <c r="AY211" s="106"/>
      <c r="AZ211" s="106"/>
      <c r="BA211" s="106"/>
      <c r="BB211" s="106"/>
      <c r="BC211" s="106"/>
      <c r="BD211" s="106"/>
      <c r="BE211" s="106"/>
      <c r="BF211" s="106"/>
      <c r="BG211" s="106"/>
      <c r="BH211" s="106"/>
      <c r="BI211" s="106"/>
      <c r="BJ211" s="106"/>
      <c r="BK211" s="106"/>
      <c r="BL211" s="106"/>
      <c r="BM211" s="106"/>
      <c r="BN211" s="106"/>
      <c r="BO211" s="106"/>
      <c r="BP211" s="106"/>
      <c r="BQ211" s="106"/>
      <c r="BR211" s="106"/>
      <c r="BS211" s="106"/>
      <c r="BT211" s="106"/>
      <c r="BU211" s="106"/>
      <c r="BV211" s="106"/>
      <c r="BW211" s="106"/>
      <c r="BX211" s="106"/>
      <c r="BY211" s="106"/>
      <c r="BZ211" s="106"/>
      <c r="CA211" s="106"/>
      <c r="CB211" s="106"/>
      <c r="CC211" s="106"/>
      <c r="CD211" s="106"/>
      <c r="CE211" s="106"/>
      <c r="CF211" s="106"/>
      <c r="CG211" s="106"/>
      <c r="CH211" s="106"/>
      <c r="CI211" s="106"/>
      <c r="CJ211" s="106"/>
      <c r="CK211" s="95" t="s">
        <v>374</v>
      </c>
      <c r="CL211" s="96" t="s">
        <v>432</v>
      </c>
    </row>
    <row r="212" spans="1:90" ht="12" x14ac:dyDescent="0.2">
      <c r="A212" s="100" t="s">
        <v>433</v>
      </c>
      <c r="B212" s="164"/>
      <c r="C212" s="103">
        <v>5</v>
      </c>
      <c r="D212" s="103">
        <v>5</v>
      </c>
      <c r="E212" s="103">
        <v>5</v>
      </c>
      <c r="F212" s="103">
        <v>4</v>
      </c>
      <c r="G212" s="103">
        <v>5</v>
      </c>
      <c r="H212" s="103">
        <v>4</v>
      </c>
      <c r="I212" s="103">
        <v>5</v>
      </c>
      <c r="J212" s="103">
        <v>5</v>
      </c>
      <c r="K212" s="103">
        <v>5</v>
      </c>
      <c r="L212" s="102"/>
      <c r="M212" s="102"/>
      <c r="N212" s="102"/>
      <c r="O212" s="102"/>
      <c r="P212" s="102"/>
      <c r="Q212" s="102"/>
      <c r="R212" s="102"/>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6"/>
      <c r="AW212" s="106"/>
      <c r="AX212" s="106"/>
      <c r="AY212" s="106"/>
      <c r="AZ212" s="106"/>
      <c r="BA212" s="106"/>
      <c r="BB212" s="106"/>
      <c r="BC212" s="106"/>
      <c r="BD212" s="106"/>
      <c r="BE212" s="106"/>
      <c r="BF212" s="106"/>
      <c r="BG212" s="106"/>
      <c r="BH212" s="106"/>
      <c r="BI212" s="106"/>
      <c r="BJ212" s="106"/>
      <c r="BK212" s="106"/>
      <c r="BL212" s="106"/>
      <c r="BM212" s="106"/>
      <c r="BN212" s="106"/>
      <c r="BO212" s="106"/>
      <c r="BP212" s="106"/>
      <c r="BQ212" s="106"/>
      <c r="BR212" s="106"/>
      <c r="BS212" s="106"/>
      <c r="BT212" s="106"/>
      <c r="BU212" s="106"/>
      <c r="BV212" s="106"/>
      <c r="BW212" s="106"/>
      <c r="BX212" s="106"/>
      <c r="BY212" s="106"/>
      <c r="BZ212" s="106"/>
      <c r="CA212" s="106"/>
      <c r="CB212" s="106"/>
      <c r="CC212" s="106"/>
      <c r="CD212" s="106"/>
      <c r="CE212" s="106"/>
      <c r="CF212" s="106"/>
      <c r="CG212" s="106"/>
      <c r="CH212" s="106"/>
      <c r="CI212" s="106"/>
      <c r="CJ212" s="106"/>
      <c r="CK212" s="98">
        <f>SUM(C212:CJ212)</f>
        <v>43</v>
      </c>
      <c r="CL212" s="99">
        <f>ROUNDUP(CK212/9,0)</f>
        <v>5</v>
      </c>
    </row>
    <row r="213" spans="1:90" ht="12" x14ac:dyDescent="0.2">
      <c r="A213" s="100" t="s">
        <v>434</v>
      </c>
      <c r="B213" s="164"/>
      <c r="C213" s="103">
        <v>4</v>
      </c>
      <c r="D213" s="103">
        <v>5</v>
      </c>
      <c r="E213" s="103">
        <v>5</v>
      </c>
      <c r="F213" s="103">
        <v>4</v>
      </c>
      <c r="G213" s="103">
        <v>5</v>
      </c>
      <c r="H213" s="103">
        <v>4</v>
      </c>
      <c r="I213" s="103">
        <v>5</v>
      </c>
      <c r="J213" s="103">
        <v>5</v>
      </c>
      <c r="K213" s="103">
        <v>5</v>
      </c>
      <c r="L213" s="102"/>
      <c r="M213" s="102"/>
      <c r="N213" s="102"/>
      <c r="O213" s="102"/>
      <c r="P213" s="102"/>
      <c r="Q213" s="102"/>
      <c r="R213" s="102"/>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6"/>
      <c r="AW213" s="106"/>
      <c r="AX213" s="106"/>
      <c r="AY213" s="106"/>
      <c r="AZ213" s="106"/>
      <c r="BA213" s="106"/>
      <c r="BB213" s="106"/>
      <c r="BC213" s="106"/>
      <c r="BD213" s="106"/>
      <c r="BE213" s="106"/>
      <c r="BF213" s="106"/>
      <c r="BG213" s="106"/>
      <c r="BH213" s="106"/>
      <c r="BI213" s="106"/>
      <c r="BJ213" s="106"/>
      <c r="BK213" s="106"/>
      <c r="BL213" s="106"/>
      <c r="BM213" s="106"/>
      <c r="BN213" s="106"/>
      <c r="BO213" s="106"/>
      <c r="BP213" s="106"/>
      <c r="BQ213" s="106"/>
      <c r="BR213" s="106"/>
      <c r="BS213" s="106"/>
      <c r="BT213" s="106"/>
      <c r="BU213" s="106"/>
      <c r="BV213" s="106"/>
      <c r="BW213" s="106"/>
      <c r="BX213" s="106"/>
      <c r="BY213" s="106"/>
      <c r="BZ213" s="106"/>
      <c r="CA213" s="106"/>
      <c r="CB213" s="106"/>
      <c r="CC213" s="106"/>
      <c r="CD213" s="106"/>
      <c r="CE213" s="106"/>
      <c r="CF213" s="106"/>
      <c r="CG213" s="106"/>
      <c r="CH213" s="106"/>
      <c r="CI213" s="106"/>
      <c r="CJ213" s="106"/>
      <c r="CK213" s="98">
        <f>SUM(C213:CJ213)</f>
        <v>42</v>
      </c>
      <c r="CL213" s="99">
        <f t="shared" ref="CL213:CL216" si="23">ROUNDUP(CK213/9,0)</f>
        <v>5</v>
      </c>
    </row>
    <row r="214" spans="1:90" ht="12" x14ac:dyDescent="0.2">
      <c r="A214" s="100" t="s">
        <v>435</v>
      </c>
      <c r="B214" s="164"/>
      <c r="C214" s="103">
        <v>5</v>
      </c>
      <c r="D214" s="103">
        <v>5</v>
      </c>
      <c r="E214" s="103">
        <v>5</v>
      </c>
      <c r="F214" s="103">
        <v>4</v>
      </c>
      <c r="G214" s="103">
        <v>5</v>
      </c>
      <c r="H214" s="103">
        <v>4</v>
      </c>
      <c r="I214" s="103">
        <v>5</v>
      </c>
      <c r="J214" s="103">
        <v>5</v>
      </c>
      <c r="K214" s="103">
        <v>5</v>
      </c>
      <c r="L214" s="102"/>
      <c r="M214" s="102"/>
      <c r="N214" s="102"/>
      <c r="O214" s="102"/>
      <c r="P214" s="102"/>
      <c r="Q214" s="102"/>
      <c r="R214" s="102"/>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6"/>
      <c r="AW214" s="106"/>
      <c r="AX214" s="106"/>
      <c r="AY214" s="106"/>
      <c r="AZ214" s="106"/>
      <c r="BA214" s="106"/>
      <c r="BB214" s="106"/>
      <c r="BC214" s="106"/>
      <c r="BD214" s="106"/>
      <c r="BE214" s="106"/>
      <c r="BF214" s="106"/>
      <c r="BG214" s="106"/>
      <c r="BH214" s="106"/>
      <c r="BI214" s="106"/>
      <c r="BJ214" s="106"/>
      <c r="BK214" s="106"/>
      <c r="BL214" s="106"/>
      <c r="BM214" s="106"/>
      <c r="BN214" s="106"/>
      <c r="BO214" s="106"/>
      <c r="BP214" s="106"/>
      <c r="BQ214" s="106"/>
      <c r="BR214" s="106"/>
      <c r="BS214" s="106"/>
      <c r="BT214" s="106"/>
      <c r="BU214" s="106"/>
      <c r="BV214" s="106"/>
      <c r="BW214" s="106"/>
      <c r="BX214" s="106"/>
      <c r="BY214" s="106"/>
      <c r="BZ214" s="106"/>
      <c r="CA214" s="106"/>
      <c r="CB214" s="106"/>
      <c r="CC214" s="106"/>
      <c r="CD214" s="106"/>
      <c r="CE214" s="106"/>
      <c r="CF214" s="106"/>
      <c r="CG214" s="106"/>
      <c r="CH214" s="106"/>
      <c r="CI214" s="106"/>
      <c r="CJ214" s="106"/>
      <c r="CK214" s="98">
        <f>SUM(C214:CJ214)</f>
        <v>43</v>
      </c>
      <c r="CL214" s="99">
        <f t="shared" si="23"/>
        <v>5</v>
      </c>
    </row>
    <row r="215" spans="1:90" ht="12" x14ac:dyDescent="0.2">
      <c r="A215" s="100" t="s">
        <v>436</v>
      </c>
      <c r="B215" s="164"/>
      <c r="C215" s="103">
        <v>4</v>
      </c>
      <c r="D215" s="103">
        <v>5</v>
      </c>
      <c r="E215" s="103">
        <v>5</v>
      </c>
      <c r="F215" s="103">
        <v>3</v>
      </c>
      <c r="G215" s="103">
        <v>5</v>
      </c>
      <c r="H215" s="103">
        <v>3</v>
      </c>
      <c r="I215" s="103">
        <v>5</v>
      </c>
      <c r="J215" s="103">
        <v>5</v>
      </c>
      <c r="K215" s="103">
        <v>5</v>
      </c>
      <c r="L215" s="102"/>
      <c r="M215" s="102"/>
      <c r="N215" s="102"/>
      <c r="O215" s="102"/>
      <c r="P215" s="102"/>
      <c r="Q215" s="102"/>
      <c r="R215" s="102"/>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6"/>
      <c r="AW215" s="106"/>
      <c r="AX215" s="106"/>
      <c r="AY215" s="106"/>
      <c r="AZ215" s="106"/>
      <c r="BA215" s="106"/>
      <c r="BB215" s="106"/>
      <c r="BC215" s="106"/>
      <c r="BD215" s="106"/>
      <c r="BE215" s="106"/>
      <c r="BF215" s="106"/>
      <c r="BG215" s="106"/>
      <c r="BH215" s="106"/>
      <c r="BI215" s="106"/>
      <c r="BJ215" s="106"/>
      <c r="BK215" s="106"/>
      <c r="BL215" s="106"/>
      <c r="BM215" s="106"/>
      <c r="BN215" s="106"/>
      <c r="BO215" s="106"/>
      <c r="BP215" s="106"/>
      <c r="BQ215" s="106"/>
      <c r="BR215" s="106"/>
      <c r="BS215" s="106"/>
      <c r="BT215" s="106"/>
      <c r="BU215" s="106"/>
      <c r="BV215" s="106"/>
      <c r="BW215" s="106"/>
      <c r="BX215" s="106"/>
      <c r="BY215" s="106"/>
      <c r="BZ215" s="106"/>
      <c r="CA215" s="106"/>
      <c r="CB215" s="106"/>
      <c r="CC215" s="106"/>
      <c r="CD215" s="106"/>
      <c r="CE215" s="106"/>
      <c r="CF215" s="106"/>
      <c r="CG215" s="106"/>
      <c r="CH215" s="106"/>
      <c r="CI215" s="106"/>
      <c r="CJ215" s="106"/>
      <c r="CK215" s="98">
        <f>SUM(C215:CJ215)</f>
        <v>40</v>
      </c>
      <c r="CL215" s="99">
        <f t="shared" si="23"/>
        <v>5</v>
      </c>
    </row>
    <row r="216" spans="1:90" ht="12" x14ac:dyDescent="0.2">
      <c r="A216" s="100" t="s">
        <v>437</v>
      </c>
      <c r="B216" s="164"/>
      <c r="C216" s="103">
        <v>5</v>
      </c>
      <c r="D216" s="103">
        <v>5</v>
      </c>
      <c r="E216" s="103">
        <v>5</v>
      </c>
      <c r="F216" s="103">
        <v>3</v>
      </c>
      <c r="G216" s="103">
        <v>5</v>
      </c>
      <c r="H216" s="103">
        <v>4</v>
      </c>
      <c r="I216" s="103">
        <v>5</v>
      </c>
      <c r="J216" s="103">
        <v>5</v>
      </c>
      <c r="K216" s="103">
        <v>5</v>
      </c>
      <c r="L216" s="102"/>
      <c r="M216" s="102"/>
      <c r="N216" s="102"/>
      <c r="O216" s="102"/>
      <c r="P216" s="102"/>
      <c r="Q216" s="102"/>
      <c r="R216" s="102"/>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6"/>
      <c r="AW216" s="106"/>
      <c r="AX216" s="106"/>
      <c r="AY216" s="106"/>
      <c r="AZ216" s="106"/>
      <c r="BA216" s="106"/>
      <c r="BB216" s="106"/>
      <c r="BC216" s="106"/>
      <c r="BD216" s="106"/>
      <c r="BE216" s="106"/>
      <c r="BF216" s="106"/>
      <c r="BG216" s="106"/>
      <c r="BH216" s="106"/>
      <c r="BI216" s="106"/>
      <c r="BJ216" s="106"/>
      <c r="BK216" s="106"/>
      <c r="BL216" s="106"/>
      <c r="BM216" s="106"/>
      <c r="BN216" s="106"/>
      <c r="BO216" s="106"/>
      <c r="BP216" s="106"/>
      <c r="BQ216" s="106"/>
      <c r="BR216" s="106"/>
      <c r="BS216" s="106"/>
      <c r="BT216" s="106"/>
      <c r="BU216" s="106"/>
      <c r="BV216" s="106"/>
      <c r="BW216" s="106"/>
      <c r="BX216" s="106"/>
      <c r="BY216" s="106"/>
      <c r="BZ216" s="106"/>
      <c r="CA216" s="106"/>
      <c r="CB216" s="106"/>
      <c r="CC216" s="106"/>
      <c r="CD216" s="106"/>
      <c r="CE216" s="106"/>
      <c r="CF216" s="106"/>
      <c r="CG216" s="106"/>
      <c r="CH216" s="106"/>
      <c r="CI216" s="106"/>
      <c r="CJ216" s="106"/>
      <c r="CK216" s="98">
        <f>SUM(C216:CJ216)</f>
        <v>42</v>
      </c>
      <c r="CL216" s="99">
        <f t="shared" si="23"/>
        <v>5</v>
      </c>
    </row>
    <row r="217" spans="1:90" ht="18.75" x14ac:dyDescent="0.2">
      <c r="A217" s="100" t="s">
        <v>438</v>
      </c>
      <c r="B217" s="164"/>
      <c r="C217" s="103" t="s">
        <v>439</v>
      </c>
      <c r="D217" s="103" t="s">
        <v>439</v>
      </c>
      <c r="E217" s="103" t="s">
        <v>439</v>
      </c>
      <c r="F217" s="103" t="s">
        <v>439</v>
      </c>
      <c r="G217" s="103" t="s">
        <v>439</v>
      </c>
      <c r="H217" s="103" t="s">
        <v>441</v>
      </c>
      <c r="I217" s="103" t="s">
        <v>439</v>
      </c>
      <c r="J217" s="103" t="s">
        <v>439</v>
      </c>
      <c r="K217" s="103" t="s">
        <v>439</v>
      </c>
      <c r="L217" s="102"/>
      <c r="M217" s="102"/>
      <c r="N217" s="102"/>
      <c r="O217" s="102"/>
      <c r="P217" s="102"/>
      <c r="Q217" s="102"/>
      <c r="R217" s="102"/>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6"/>
      <c r="AW217" s="106"/>
      <c r="AX217" s="106"/>
      <c r="AY217" s="106"/>
      <c r="AZ217" s="106"/>
      <c r="BA217" s="106"/>
      <c r="BB217" s="106"/>
      <c r="BC217" s="106"/>
      <c r="BD217" s="106"/>
      <c r="BE217" s="106"/>
      <c r="BF217" s="106"/>
      <c r="BG217" s="106"/>
      <c r="BH217" s="106"/>
      <c r="BI217" s="106"/>
      <c r="BJ217" s="106"/>
      <c r="BK217" s="106"/>
      <c r="BL217" s="106"/>
      <c r="BM217" s="106"/>
      <c r="BN217" s="106"/>
      <c r="BO217" s="106"/>
      <c r="BP217" s="106"/>
      <c r="BQ217" s="106"/>
      <c r="BR217" s="106"/>
      <c r="BS217" s="106"/>
      <c r="BT217" s="106"/>
      <c r="BU217" s="106"/>
      <c r="BV217" s="106"/>
      <c r="BW217" s="106"/>
      <c r="BX217" s="106"/>
      <c r="BY217" s="106"/>
      <c r="BZ217" s="106"/>
      <c r="CA217" s="106"/>
      <c r="CB217" s="106"/>
      <c r="CC217" s="106"/>
      <c r="CD217" s="106"/>
      <c r="CE217" s="106"/>
      <c r="CF217" s="106"/>
      <c r="CG217" s="106"/>
      <c r="CH217" s="106"/>
      <c r="CI217" s="106"/>
      <c r="CJ217" s="106"/>
      <c r="CK217" s="98" t="s">
        <v>439</v>
      </c>
      <c r="CL217" s="99" t="s">
        <v>439</v>
      </c>
    </row>
    <row r="218" spans="1:90" ht="18.75" x14ac:dyDescent="0.2">
      <c r="A218" s="100" t="s">
        <v>440</v>
      </c>
      <c r="B218" s="164"/>
      <c r="C218" s="103" t="s">
        <v>439</v>
      </c>
      <c r="D218" s="103" t="s">
        <v>439</v>
      </c>
      <c r="E218" s="103" t="s">
        <v>439</v>
      </c>
      <c r="F218" s="103" t="s">
        <v>439</v>
      </c>
      <c r="G218" s="103" t="s">
        <v>439</v>
      </c>
      <c r="H218" s="103" t="s">
        <v>439</v>
      </c>
      <c r="I218" s="103" t="s">
        <v>439</v>
      </c>
      <c r="J218" s="103" t="s">
        <v>439</v>
      </c>
      <c r="K218" s="103" t="s">
        <v>439</v>
      </c>
      <c r="L218" s="102"/>
      <c r="M218" s="102"/>
      <c r="N218" s="102"/>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6"/>
      <c r="AW218" s="106"/>
      <c r="AX218" s="106"/>
      <c r="AY218" s="106"/>
      <c r="AZ218" s="106"/>
      <c r="BA218" s="106"/>
      <c r="BB218" s="106"/>
      <c r="BC218" s="106"/>
      <c r="BD218" s="106"/>
      <c r="BE218" s="106"/>
      <c r="BF218" s="106"/>
      <c r="BG218" s="106"/>
      <c r="BH218" s="106"/>
      <c r="BI218" s="106"/>
      <c r="BJ218" s="106"/>
      <c r="BK218" s="106"/>
      <c r="BL218" s="106"/>
      <c r="BM218" s="106"/>
      <c r="BN218" s="106"/>
      <c r="BO218" s="106"/>
      <c r="BP218" s="106"/>
      <c r="BQ218" s="106"/>
      <c r="BR218" s="106"/>
      <c r="BS218" s="106"/>
      <c r="BT218" s="106"/>
      <c r="BU218" s="106"/>
      <c r="BV218" s="106"/>
      <c r="BW218" s="106"/>
      <c r="BX218" s="106"/>
      <c r="BY218" s="106"/>
      <c r="BZ218" s="106"/>
      <c r="CA218" s="106"/>
      <c r="CB218" s="106"/>
      <c r="CC218" s="106"/>
      <c r="CD218" s="106"/>
      <c r="CE218" s="106"/>
      <c r="CF218" s="106"/>
      <c r="CG218" s="106"/>
      <c r="CH218" s="106"/>
      <c r="CI218" s="106"/>
      <c r="CJ218" s="106"/>
      <c r="CK218" s="98" t="s">
        <v>439</v>
      </c>
      <c r="CL218" s="99" t="s">
        <v>439</v>
      </c>
    </row>
    <row r="219" spans="1:90" ht="12" x14ac:dyDescent="0.2">
      <c r="A219" s="100" t="s">
        <v>419</v>
      </c>
      <c r="B219" s="164"/>
      <c r="C219" s="110">
        <v>5</v>
      </c>
      <c r="D219" s="110">
        <v>5</v>
      </c>
      <c r="E219" s="110">
        <v>5</v>
      </c>
      <c r="F219" s="110">
        <v>3</v>
      </c>
      <c r="G219" s="110">
        <v>5</v>
      </c>
      <c r="H219" s="110">
        <v>4</v>
      </c>
      <c r="I219" s="110">
        <v>5</v>
      </c>
      <c r="J219" s="110">
        <v>5</v>
      </c>
      <c r="K219" s="110">
        <v>5</v>
      </c>
      <c r="L219" s="102"/>
      <c r="M219" s="102"/>
      <c r="N219" s="102"/>
      <c r="O219" s="102"/>
      <c r="P219" s="102"/>
      <c r="Q219" s="102"/>
      <c r="R219" s="102"/>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6"/>
      <c r="AW219" s="106"/>
      <c r="AX219" s="106"/>
      <c r="AY219" s="106"/>
      <c r="AZ219" s="106"/>
      <c r="BA219" s="106"/>
      <c r="BB219" s="106"/>
      <c r="BC219" s="106"/>
      <c r="BD219" s="106"/>
      <c r="BE219" s="106"/>
      <c r="BF219" s="106"/>
      <c r="BG219" s="106"/>
      <c r="BH219" s="106"/>
      <c r="BI219" s="106"/>
      <c r="BJ219" s="106"/>
      <c r="BK219" s="106"/>
      <c r="BL219" s="106"/>
      <c r="BM219" s="106"/>
      <c r="BN219" s="106"/>
      <c r="BO219" s="106"/>
      <c r="BP219" s="106"/>
      <c r="BQ219" s="106"/>
      <c r="BR219" s="106"/>
      <c r="BS219" s="106"/>
      <c r="BT219" s="106"/>
      <c r="BU219" s="106"/>
      <c r="BV219" s="106"/>
      <c r="BW219" s="106"/>
      <c r="BX219" s="106"/>
      <c r="BY219" s="106"/>
      <c r="BZ219" s="106"/>
      <c r="CA219" s="106"/>
      <c r="CB219" s="106"/>
      <c r="CC219" s="106"/>
      <c r="CD219" s="106"/>
      <c r="CE219" s="106"/>
      <c r="CF219" s="106"/>
      <c r="CG219" s="106"/>
      <c r="CH219" s="106"/>
      <c r="CI219" s="106"/>
      <c r="CJ219" s="106"/>
      <c r="CK219" s="98">
        <f>SUM(C219:CJ219)</f>
        <v>42</v>
      </c>
      <c r="CL219" s="99">
        <f>ROUNDUP(CK219/9,0)</f>
        <v>5</v>
      </c>
    </row>
    <row r="220" spans="1:90" ht="12" x14ac:dyDescent="0.2">
      <c r="A220" s="91" t="s">
        <v>489</v>
      </c>
      <c r="B220" s="160" t="s">
        <v>490</v>
      </c>
      <c r="C220" s="92">
        <v>115</v>
      </c>
      <c r="D220" s="92">
        <v>98</v>
      </c>
      <c r="E220" s="92">
        <v>98</v>
      </c>
      <c r="F220" s="92">
        <v>31</v>
      </c>
      <c r="G220" s="92">
        <v>54</v>
      </c>
      <c r="H220" s="92">
        <v>36</v>
      </c>
      <c r="I220" s="92">
        <v>128</v>
      </c>
      <c r="J220" s="92">
        <v>82</v>
      </c>
      <c r="K220" s="92">
        <v>125</v>
      </c>
      <c r="L220" s="92">
        <v>126</v>
      </c>
      <c r="M220" s="92">
        <v>153</v>
      </c>
      <c r="N220" s="92">
        <v>21</v>
      </c>
      <c r="O220" s="92">
        <v>28</v>
      </c>
      <c r="P220" s="92">
        <v>72</v>
      </c>
      <c r="Q220" s="92">
        <v>73</v>
      </c>
      <c r="R220" s="92">
        <v>120</v>
      </c>
      <c r="S220" s="92">
        <v>155</v>
      </c>
      <c r="T220" s="92">
        <v>156</v>
      </c>
      <c r="U220" s="92">
        <v>124</v>
      </c>
      <c r="V220" s="92">
        <v>119</v>
      </c>
      <c r="W220" s="92">
        <v>185</v>
      </c>
      <c r="X220" s="92">
        <v>104</v>
      </c>
      <c r="Y220" s="92">
        <v>40</v>
      </c>
      <c r="Z220" s="92">
        <v>64</v>
      </c>
      <c r="AA220" s="92">
        <v>52</v>
      </c>
      <c r="AB220" s="92">
        <v>89</v>
      </c>
      <c r="AC220" s="92">
        <v>86</v>
      </c>
      <c r="AD220" s="92">
        <v>177</v>
      </c>
      <c r="AE220" s="92">
        <v>172</v>
      </c>
      <c r="AF220" s="92">
        <v>63</v>
      </c>
      <c r="AG220" s="92">
        <v>41</v>
      </c>
      <c r="AH220" s="92">
        <v>122</v>
      </c>
      <c r="AI220" s="92">
        <v>113</v>
      </c>
      <c r="AJ220" s="92">
        <v>116</v>
      </c>
      <c r="AK220" s="92">
        <v>123</v>
      </c>
      <c r="AL220" s="92">
        <v>51</v>
      </c>
      <c r="AM220" s="92">
        <v>34</v>
      </c>
      <c r="AN220" s="92">
        <v>134</v>
      </c>
      <c r="AO220" s="92">
        <v>138</v>
      </c>
      <c r="AP220" s="92">
        <v>18</v>
      </c>
      <c r="AQ220" s="92">
        <v>37</v>
      </c>
      <c r="AR220" s="92">
        <v>114</v>
      </c>
      <c r="AS220" s="92">
        <v>129</v>
      </c>
      <c r="AT220" s="92">
        <v>90</v>
      </c>
      <c r="AU220" s="92">
        <v>181</v>
      </c>
      <c r="AV220" s="92">
        <v>39</v>
      </c>
      <c r="AW220" s="92">
        <v>44</v>
      </c>
      <c r="AX220" s="92">
        <v>55</v>
      </c>
      <c r="AY220" s="92">
        <v>95</v>
      </c>
      <c r="AZ220" s="92">
        <v>99</v>
      </c>
      <c r="BA220" s="92">
        <v>121</v>
      </c>
      <c r="BB220" s="92">
        <v>137</v>
      </c>
      <c r="BC220" s="92">
        <v>175</v>
      </c>
      <c r="BD220" s="92">
        <v>5</v>
      </c>
      <c r="BE220" s="92">
        <v>37</v>
      </c>
      <c r="BF220" s="92">
        <v>50</v>
      </c>
      <c r="BG220" s="92">
        <v>59</v>
      </c>
      <c r="BH220" s="92">
        <v>117</v>
      </c>
      <c r="BI220" s="92">
        <v>124</v>
      </c>
      <c r="BJ220" s="92">
        <v>129</v>
      </c>
      <c r="BK220" s="92">
        <v>132</v>
      </c>
      <c r="BL220" s="92">
        <v>139</v>
      </c>
      <c r="BM220" s="92">
        <v>142</v>
      </c>
      <c r="BN220" s="92">
        <v>175</v>
      </c>
      <c r="BO220" s="92">
        <v>180</v>
      </c>
      <c r="BP220" s="92">
        <v>39</v>
      </c>
      <c r="BQ220" s="92">
        <v>103</v>
      </c>
      <c r="BR220" s="92">
        <v>107</v>
      </c>
      <c r="BS220" s="92">
        <v>130</v>
      </c>
      <c r="BT220" s="92">
        <v>5</v>
      </c>
      <c r="BU220" s="92">
        <v>88</v>
      </c>
      <c r="BV220" s="92">
        <v>109</v>
      </c>
      <c r="BW220" s="92">
        <v>132</v>
      </c>
      <c r="BX220" s="92">
        <v>165</v>
      </c>
      <c r="BY220" s="92">
        <v>170</v>
      </c>
      <c r="BZ220" s="92">
        <v>181</v>
      </c>
      <c r="CA220" s="92">
        <v>32</v>
      </c>
      <c r="CB220" s="92">
        <v>101</v>
      </c>
      <c r="CC220" s="92">
        <v>101</v>
      </c>
      <c r="CD220" s="92">
        <v>56</v>
      </c>
      <c r="CE220" s="92">
        <v>133</v>
      </c>
      <c r="CF220" s="92">
        <v>131</v>
      </c>
      <c r="CG220" s="92">
        <v>108</v>
      </c>
      <c r="CH220" s="92">
        <v>24</v>
      </c>
      <c r="CI220" s="92">
        <v>102</v>
      </c>
      <c r="CJ220" s="111">
        <v>102</v>
      </c>
      <c r="CK220" s="95" t="s">
        <v>374</v>
      </c>
      <c r="CL220" s="96" t="s">
        <v>432</v>
      </c>
    </row>
    <row r="221" spans="1:90" ht="12" x14ac:dyDescent="0.2">
      <c r="A221" s="91" t="s">
        <v>433</v>
      </c>
      <c r="B221" s="160"/>
      <c r="C221" s="97">
        <v>5</v>
      </c>
      <c r="D221" s="97">
        <v>5</v>
      </c>
      <c r="E221" s="97">
        <v>5</v>
      </c>
      <c r="F221" s="97">
        <v>4</v>
      </c>
      <c r="G221" s="97">
        <v>5</v>
      </c>
      <c r="H221" s="97">
        <v>4</v>
      </c>
      <c r="I221" s="97">
        <v>5</v>
      </c>
      <c r="J221" s="97">
        <v>4</v>
      </c>
      <c r="K221" s="97">
        <v>2</v>
      </c>
      <c r="L221" s="97">
        <v>2</v>
      </c>
      <c r="M221" s="97">
        <v>3</v>
      </c>
      <c r="N221" s="97">
        <v>5</v>
      </c>
      <c r="O221" s="97">
        <v>5</v>
      </c>
      <c r="P221" s="97">
        <v>4</v>
      </c>
      <c r="Q221" s="97">
        <v>4</v>
      </c>
      <c r="R221" s="97">
        <v>4</v>
      </c>
      <c r="S221" s="97">
        <v>5</v>
      </c>
      <c r="T221" s="97">
        <v>5</v>
      </c>
      <c r="U221" s="97">
        <v>4</v>
      </c>
      <c r="V221" s="97">
        <v>4</v>
      </c>
      <c r="W221" s="97">
        <v>5</v>
      </c>
      <c r="X221" s="97">
        <v>3</v>
      </c>
      <c r="Y221" s="97">
        <v>3</v>
      </c>
      <c r="Z221" s="97">
        <v>5</v>
      </c>
      <c r="AA221" s="97">
        <v>4</v>
      </c>
      <c r="AB221" s="97">
        <v>5</v>
      </c>
      <c r="AC221" s="97">
        <v>4</v>
      </c>
      <c r="AD221" s="97">
        <v>3</v>
      </c>
      <c r="AE221" s="97">
        <v>5</v>
      </c>
      <c r="AF221" s="97">
        <v>5</v>
      </c>
      <c r="AG221" s="97">
        <v>2</v>
      </c>
      <c r="AH221" s="97">
        <v>4</v>
      </c>
      <c r="AI221" s="97">
        <v>5</v>
      </c>
      <c r="AJ221" s="97">
        <v>5</v>
      </c>
      <c r="AK221" s="97">
        <v>4</v>
      </c>
      <c r="AL221" s="97">
        <v>5</v>
      </c>
      <c r="AM221" s="97">
        <v>5</v>
      </c>
      <c r="AN221" s="97">
        <v>5</v>
      </c>
      <c r="AO221" s="97">
        <v>5</v>
      </c>
      <c r="AP221" s="97">
        <v>5</v>
      </c>
      <c r="AQ221" s="97">
        <v>3</v>
      </c>
      <c r="AR221" s="97">
        <v>5</v>
      </c>
      <c r="AS221" s="97">
        <v>5</v>
      </c>
      <c r="AT221" s="97">
        <v>5</v>
      </c>
      <c r="AU221" s="97">
        <v>5</v>
      </c>
      <c r="AV221" s="97">
        <v>4</v>
      </c>
      <c r="AW221" s="97">
        <v>2</v>
      </c>
      <c r="AX221" s="97">
        <v>4</v>
      </c>
      <c r="AY221" s="97">
        <v>4</v>
      </c>
      <c r="AZ221" s="97">
        <v>5</v>
      </c>
      <c r="BA221" s="97">
        <v>5</v>
      </c>
      <c r="BB221" s="97">
        <v>4</v>
      </c>
      <c r="BC221" s="97">
        <v>4</v>
      </c>
      <c r="BD221" s="97">
        <v>5</v>
      </c>
      <c r="BE221" s="97">
        <v>3</v>
      </c>
      <c r="BF221" s="97">
        <v>4</v>
      </c>
      <c r="BG221" s="97">
        <v>4</v>
      </c>
      <c r="BH221" s="97">
        <v>4</v>
      </c>
      <c r="BI221" s="97">
        <v>5</v>
      </c>
      <c r="BJ221" s="97">
        <v>5</v>
      </c>
      <c r="BK221" s="97">
        <v>5</v>
      </c>
      <c r="BL221" s="97">
        <v>3</v>
      </c>
      <c r="BM221" s="97">
        <v>5</v>
      </c>
      <c r="BN221" s="97">
        <v>4</v>
      </c>
      <c r="BO221" s="97">
        <v>5</v>
      </c>
      <c r="BP221" s="97">
        <v>4</v>
      </c>
      <c r="BQ221" s="97">
        <v>5</v>
      </c>
      <c r="BR221" s="97">
        <v>4</v>
      </c>
      <c r="BS221" s="97">
        <v>5</v>
      </c>
      <c r="BT221" s="97">
        <v>5</v>
      </c>
      <c r="BU221" s="97">
        <v>5</v>
      </c>
      <c r="BV221" s="97">
        <v>5</v>
      </c>
      <c r="BW221" s="97">
        <v>3</v>
      </c>
      <c r="BX221" s="97">
        <v>4</v>
      </c>
      <c r="BY221" s="97">
        <v>4</v>
      </c>
      <c r="BZ221" s="97">
        <v>5</v>
      </c>
      <c r="CA221" s="97">
        <v>5</v>
      </c>
      <c r="CB221" s="97">
        <v>3</v>
      </c>
      <c r="CC221" s="97">
        <v>3</v>
      </c>
      <c r="CD221" s="97">
        <v>4</v>
      </c>
      <c r="CE221" s="97">
        <v>5</v>
      </c>
      <c r="CF221" s="97">
        <v>4</v>
      </c>
      <c r="CG221" s="97">
        <v>5</v>
      </c>
      <c r="CH221" s="97">
        <v>4</v>
      </c>
      <c r="CI221" s="97">
        <v>3</v>
      </c>
      <c r="CJ221" s="112">
        <v>3</v>
      </c>
      <c r="CK221" s="98">
        <f>SUM(C221:CJ221)</f>
        <v>366</v>
      </c>
      <c r="CL221" s="99">
        <f>ROUNDUP(CK221/86,0)</f>
        <v>5</v>
      </c>
    </row>
    <row r="222" spans="1:90" ht="12" x14ac:dyDescent="0.2">
      <c r="A222" s="91" t="s">
        <v>434</v>
      </c>
      <c r="B222" s="160"/>
      <c r="C222" s="97">
        <v>4</v>
      </c>
      <c r="D222" s="97">
        <v>4</v>
      </c>
      <c r="E222" s="97">
        <v>4</v>
      </c>
      <c r="F222" s="97">
        <v>4</v>
      </c>
      <c r="G222" s="97">
        <v>5</v>
      </c>
      <c r="H222" s="97">
        <v>4</v>
      </c>
      <c r="I222" s="97">
        <v>5</v>
      </c>
      <c r="J222" s="97">
        <v>5</v>
      </c>
      <c r="K222" s="97">
        <v>2</v>
      </c>
      <c r="L222" s="97">
        <v>2</v>
      </c>
      <c r="M222" s="97">
        <v>3</v>
      </c>
      <c r="N222" s="97">
        <v>5</v>
      </c>
      <c r="O222" s="97">
        <v>5</v>
      </c>
      <c r="P222" s="97">
        <v>4</v>
      </c>
      <c r="Q222" s="97">
        <v>4</v>
      </c>
      <c r="R222" s="97">
        <v>4</v>
      </c>
      <c r="S222" s="97">
        <v>5</v>
      </c>
      <c r="T222" s="97">
        <v>5</v>
      </c>
      <c r="U222" s="97">
        <v>4</v>
      </c>
      <c r="V222" s="97">
        <v>4</v>
      </c>
      <c r="W222" s="97">
        <v>4</v>
      </c>
      <c r="X222" s="97">
        <v>2</v>
      </c>
      <c r="Y222" s="97">
        <v>3</v>
      </c>
      <c r="Z222" s="97">
        <v>5</v>
      </c>
      <c r="AA222" s="97">
        <v>4</v>
      </c>
      <c r="AB222" s="97">
        <v>3</v>
      </c>
      <c r="AC222" s="97">
        <v>4</v>
      </c>
      <c r="AD222" s="97">
        <v>3</v>
      </c>
      <c r="AE222" s="97">
        <v>5</v>
      </c>
      <c r="AF222" s="97">
        <v>5</v>
      </c>
      <c r="AG222" s="97">
        <v>2</v>
      </c>
      <c r="AH222" s="97">
        <v>4</v>
      </c>
      <c r="AI222" s="97">
        <v>5</v>
      </c>
      <c r="AJ222" s="97">
        <v>5</v>
      </c>
      <c r="AK222" s="97">
        <v>4</v>
      </c>
      <c r="AL222" s="97">
        <v>5</v>
      </c>
      <c r="AM222" s="97">
        <v>4</v>
      </c>
      <c r="AN222" s="97">
        <v>4</v>
      </c>
      <c r="AO222" s="97">
        <v>4</v>
      </c>
      <c r="AP222" s="97">
        <v>5</v>
      </c>
      <c r="AQ222" s="97">
        <v>4</v>
      </c>
      <c r="AR222" s="97">
        <v>3</v>
      </c>
      <c r="AS222" s="97">
        <v>4</v>
      </c>
      <c r="AT222" s="97">
        <v>5</v>
      </c>
      <c r="AU222" s="97">
        <v>5</v>
      </c>
      <c r="AV222" s="97">
        <v>4</v>
      </c>
      <c r="AW222" s="97">
        <v>1</v>
      </c>
      <c r="AX222" s="97">
        <v>4</v>
      </c>
      <c r="AY222" s="97">
        <v>4</v>
      </c>
      <c r="AZ222" s="97">
        <v>5</v>
      </c>
      <c r="BA222" s="97">
        <v>5</v>
      </c>
      <c r="BB222" s="97">
        <v>5</v>
      </c>
      <c r="BC222" s="97">
        <v>4</v>
      </c>
      <c r="BD222" s="97">
        <v>5</v>
      </c>
      <c r="BE222" s="97">
        <v>2</v>
      </c>
      <c r="BF222" s="97">
        <v>3</v>
      </c>
      <c r="BG222" s="97">
        <v>4</v>
      </c>
      <c r="BH222" s="97">
        <v>4</v>
      </c>
      <c r="BI222" s="97">
        <v>5</v>
      </c>
      <c r="BJ222" s="97">
        <v>5</v>
      </c>
      <c r="BK222" s="97">
        <v>4</v>
      </c>
      <c r="BL222" s="97">
        <v>3</v>
      </c>
      <c r="BM222" s="97">
        <v>5</v>
      </c>
      <c r="BN222" s="97">
        <v>4</v>
      </c>
      <c r="BO222" s="97">
        <v>4</v>
      </c>
      <c r="BP222" s="97">
        <v>3</v>
      </c>
      <c r="BQ222" s="97">
        <v>5</v>
      </c>
      <c r="BR222" s="97">
        <v>1</v>
      </c>
      <c r="BS222" s="97">
        <v>4</v>
      </c>
      <c r="BT222" s="97">
        <v>5</v>
      </c>
      <c r="BU222" s="97">
        <v>5</v>
      </c>
      <c r="BV222" s="97">
        <v>5</v>
      </c>
      <c r="BW222" s="97">
        <v>4</v>
      </c>
      <c r="BX222" s="97">
        <v>5</v>
      </c>
      <c r="BY222" s="97">
        <v>4</v>
      </c>
      <c r="BZ222" s="97">
        <v>5</v>
      </c>
      <c r="CA222" s="97">
        <v>5</v>
      </c>
      <c r="CB222" s="97">
        <v>3</v>
      </c>
      <c r="CC222" s="97">
        <v>3</v>
      </c>
      <c r="CD222" s="97">
        <v>4</v>
      </c>
      <c r="CE222" s="97">
        <v>5</v>
      </c>
      <c r="CF222" s="97">
        <v>4</v>
      </c>
      <c r="CG222" s="97">
        <v>4</v>
      </c>
      <c r="CH222" s="97">
        <v>4</v>
      </c>
      <c r="CI222" s="97">
        <v>3</v>
      </c>
      <c r="CJ222" s="112">
        <v>3</v>
      </c>
      <c r="CK222" s="98">
        <f>SUM(C222:CJ222)</f>
        <v>347</v>
      </c>
      <c r="CL222" s="99">
        <f t="shared" ref="CL222:CL225" si="24">ROUNDUP(CK222/86,0)</f>
        <v>5</v>
      </c>
    </row>
    <row r="223" spans="1:90" ht="12" x14ac:dyDescent="0.2">
      <c r="A223" s="91" t="s">
        <v>435</v>
      </c>
      <c r="B223" s="160"/>
      <c r="C223" s="97">
        <v>4</v>
      </c>
      <c r="D223" s="97">
        <v>4</v>
      </c>
      <c r="E223" s="97">
        <v>4</v>
      </c>
      <c r="F223" s="97">
        <v>4</v>
      </c>
      <c r="G223" s="97">
        <v>5</v>
      </c>
      <c r="H223" s="97">
        <v>4</v>
      </c>
      <c r="I223" s="97">
        <v>5</v>
      </c>
      <c r="J223" s="97">
        <v>4</v>
      </c>
      <c r="K223" s="97">
        <v>2</v>
      </c>
      <c r="L223" s="97">
        <v>2</v>
      </c>
      <c r="M223" s="97">
        <v>2</v>
      </c>
      <c r="N223" s="97">
        <v>5</v>
      </c>
      <c r="O223" s="97">
        <v>5</v>
      </c>
      <c r="P223" s="97">
        <v>4</v>
      </c>
      <c r="Q223" s="97">
        <v>4</v>
      </c>
      <c r="R223" s="97">
        <v>4</v>
      </c>
      <c r="S223" s="97">
        <v>5</v>
      </c>
      <c r="T223" s="97">
        <v>5</v>
      </c>
      <c r="U223" s="97">
        <v>4</v>
      </c>
      <c r="V223" s="97">
        <v>4</v>
      </c>
      <c r="W223" s="97">
        <v>5</v>
      </c>
      <c r="X223" s="97">
        <v>2</v>
      </c>
      <c r="Y223" s="97">
        <v>3</v>
      </c>
      <c r="Z223" s="97">
        <v>5</v>
      </c>
      <c r="AA223" s="97">
        <v>4</v>
      </c>
      <c r="AB223" s="97">
        <v>4</v>
      </c>
      <c r="AC223" s="97">
        <v>4</v>
      </c>
      <c r="AD223" s="97">
        <v>2</v>
      </c>
      <c r="AE223" s="97">
        <v>5</v>
      </c>
      <c r="AF223" s="97">
        <v>5</v>
      </c>
      <c r="AG223" s="97">
        <v>2</v>
      </c>
      <c r="AH223" s="97">
        <v>4</v>
      </c>
      <c r="AI223" s="97">
        <v>5</v>
      </c>
      <c r="AJ223" s="97">
        <v>4</v>
      </c>
      <c r="AK223" s="97">
        <v>4</v>
      </c>
      <c r="AL223" s="97">
        <v>5</v>
      </c>
      <c r="AM223" s="97">
        <v>3</v>
      </c>
      <c r="AN223" s="97">
        <v>5</v>
      </c>
      <c r="AO223" s="97">
        <v>4</v>
      </c>
      <c r="AP223" s="97">
        <v>4</v>
      </c>
      <c r="AQ223" s="97">
        <v>3</v>
      </c>
      <c r="AR223" s="97">
        <v>2</v>
      </c>
      <c r="AS223" s="97">
        <v>5</v>
      </c>
      <c r="AT223" s="97">
        <v>5</v>
      </c>
      <c r="AU223" s="97">
        <v>5</v>
      </c>
      <c r="AV223" s="97">
        <v>4</v>
      </c>
      <c r="AW223" s="97">
        <v>1</v>
      </c>
      <c r="AX223" s="97">
        <v>4</v>
      </c>
      <c r="AY223" s="97">
        <v>3</v>
      </c>
      <c r="AZ223" s="97">
        <v>5</v>
      </c>
      <c r="BA223" s="97">
        <v>5</v>
      </c>
      <c r="BB223" s="97">
        <v>4</v>
      </c>
      <c r="BC223" s="97">
        <v>4</v>
      </c>
      <c r="BD223" s="97">
        <v>5</v>
      </c>
      <c r="BE223" s="97">
        <v>3</v>
      </c>
      <c r="BF223" s="97">
        <v>2</v>
      </c>
      <c r="BG223" s="97">
        <v>3</v>
      </c>
      <c r="BH223" s="97">
        <v>4</v>
      </c>
      <c r="BI223" s="97">
        <v>5</v>
      </c>
      <c r="BJ223" s="97">
        <v>5</v>
      </c>
      <c r="BK223" s="97">
        <v>3</v>
      </c>
      <c r="BL223" s="97">
        <v>3</v>
      </c>
      <c r="BM223" s="97">
        <v>5</v>
      </c>
      <c r="BN223" s="97">
        <v>4</v>
      </c>
      <c r="BO223" s="97">
        <v>4</v>
      </c>
      <c r="BP223" s="97">
        <v>4</v>
      </c>
      <c r="BQ223" s="97">
        <v>5</v>
      </c>
      <c r="BR223" s="97">
        <v>1</v>
      </c>
      <c r="BS223" s="97">
        <v>4</v>
      </c>
      <c r="BT223" s="97">
        <v>5</v>
      </c>
      <c r="BU223" s="97">
        <v>5</v>
      </c>
      <c r="BV223" s="97">
        <v>5</v>
      </c>
      <c r="BW223" s="97">
        <v>3</v>
      </c>
      <c r="BX223" s="97">
        <v>5</v>
      </c>
      <c r="BY223" s="97">
        <v>4</v>
      </c>
      <c r="BZ223" s="97">
        <v>5</v>
      </c>
      <c r="CA223" s="97">
        <v>5</v>
      </c>
      <c r="CB223" s="97">
        <v>4</v>
      </c>
      <c r="CC223" s="97">
        <v>3</v>
      </c>
      <c r="CD223" s="97">
        <v>3</v>
      </c>
      <c r="CE223" s="97">
        <v>5</v>
      </c>
      <c r="CF223" s="97">
        <v>4</v>
      </c>
      <c r="CG223" s="97">
        <v>4</v>
      </c>
      <c r="CH223" s="97">
        <v>3</v>
      </c>
      <c r="CI223" s="97">
        <v>4</v>
      </c>
      <c r="CJ223" s="112">
        <v>4</v>
      </c>
      <c r="CK223" s="98">
        <f>SUM(C223:CJ223)</f>
        <v>340</v>
      </c>
      <c r="CL223" s="99">
        <f t="shared" si="24"/>
        <v>4</v>
      </c>
    </row>
    <row r="224" spans="1:90" ht="12" x14ac:dyDescent="0.2">
      <c r="A224" s="91" t="s">
        <v>436</v>
      </c>
      <c r="B224" s="160"/>
      <c r="C224" s="97">
        <v>3</v>
      </c>
      <c r="D224" s="97">
        <v>4</v>
      </c>
      <c r="E224" s="97">
        <v>4</v>
      </c>
      <c r="F224" s="97">
        <v>4</v>
      </c>
      <c r="G224" s="97">
        <v>5</v>
      </c>
      <c r="H224" s="97">
        <v>5</v>
      </c>
      <c r="I224" s="97">
        <v>5</v>
      </c>
      <c r="J224" s="97">
        <v>4</v>
      </c>
      <c r="K224" s="97">
        <v>2</v>
      </c>
      <c r="L224" s="97">
        <v>2</v>
      </c>
      <c r="M224" s="97">
        <v>3</v>
      </c>
      <c r="N224" s="97">
        <v>5</v>
      </c>
      <c r="O224" s="97">
        <v>5</v>
      </c>
      <c r="P224" s="97">
        <v>4</v>
      </c>
      <c r="Q224" s="97">
        <v>4</v>
      </c>
      <c r="R224" s="97">
        <v>4</v>
      </c>
      <c r="S224" s="97">
        <v>5</v>
      </c>
      <c r="T224" s="97">
        <v>5</v>
      </c>
      <c r="U224" s="97">
        <v>4</v>
      </c>
      <c r="V224" s="97">
        <v>4</v>
      </c>
      <c r="W224" s="97">
        <v>5</v>
      </c>
      <c r="X224" s="97">
        <v>3</v>
      </c>
      <c r="Y224" s="97">
        <v>3</v>
      </c>
      <c r="Z224" s="97">
        <v>5</v>
      </c>
      <c r="AA224" s="97">
        <v>4</v>
      </c>
      <c r="AB224" s="97">
        <v>4</v>
      </c>
      <c r="AC224" s="97">
        <v>3</v>
      </c>
      <c r="AD224" s="97">
        <v>4</v>
      </c>
      <c r="AE224" s="97">
        <v>5</v>
      </c>
      <c r="AF224" s="97">
        <v>5</v>
      </c>
      <c r="AG224" s="97">
        <v>2</v>
      </c>
      <c r="AH224" s="97">
        <v>4</v>
      </c>
      <c r="AI224" s="97">
        <v>5</v>
      </c>
      <c r="AJ224" s="97">
        <v>5</v>
      </c>
      <c r="AK224" s="97">
        <v>4</v>
      </c>
      <c r="AL224" s="97">
        <v>5</v>
      </c>
      <c r="AM224" s="97">
        <v>5</v>
      </c>
      <c r="AN224" s="97">
        <v>5</v>
      </c>
      <c r="AO224" s="97">
        <v>4</v>
      </c>
      <c r="AP224" s="97">
        <v>5</v>
      </c>
      <c r="AQ224" s="97">
        <v>2</v>
      </c>
      <c r="AR224" s="97">
        <v>1</v>
      </c>
      <c r="AS224" s="97">
        <v>4</v>
      </c>
      <c r="AT224" s="97">
        <v>5</v>
      </c>
      <c r="AU224" s="97">
        <v>5</v>
      </c>
      <c r="AV224" s="97">
        <v>3</v>
      </c>
      <c r="AW224" s="97">
        <v>1</v>
      </c>
      <c r="AX224" s="97">
        <v>4</v>
      </c>
      <c r="AY224" s="97">
        <v>3</v>
      </c>
      <c r="AZ224" s="97">
        <v>5</v>
      </c>
      <c r="BA224" s="97">
        <v>5</v>
      </c>
      <c r="BB224" s="97">
        <v>4</v>
      </c>
      <c r="BC224" s="97">
        <v>5</v>
      </c>
      <c r="BD224" s="97">
        <v>5</v>
      </c>
      <c r="BE224" s="97">
        <v>2</v>
      </c>
      <c r="BF224" s="97">
        <v>3</v>
      </c>
      <c r="BG224" s="97">
        <v>4</v>
      </c>
      <c r="BH224" s="97">
        <v>4</v>
      </c>
      <c r="BI224" s="97">
        <v>4</v>
      </c>
      <c r="BJ224" s="97">
        <v>5</v>
      </c>
      <c r="BK224" s="97">
        <v>3</v>
      </c>
      <c r="BL224" s="97">
        <v>3</v>
      </c>
      <c r="BM224" s="97">
        <v>5</v>
      </c>
      <c r="BN224" s="97">
        <v>5</v>
      </c>
      <c r="BO224" s="97">
        <v>3</v>
      </c>
      <c r="BP224" s="97">
        <v>4</v>
      </c>
      <c r="BQ224" s="97">
        <v>5</v>
      </c>
      <c r="BR224" s="97">
        <v>2</v>
      </c>
      <c r="BS224" s="97">
        <v>4</v>
      </c>
      <c r="BT224" s="97">
        <v>5</v>
      </c>
      <c r="BU224" s="97">
        <v>5</v>
      </c>
      <c r="BV224" s="97">
        <v>5</v>
      </c>
      <c r="BW224" s="97">
        <v>2</v>
      </c>
      <c r="BX224" s="97">
        <v>5</v>
      </c>
      <c r="BY224" s="97">
        <v>5</v>
      </c>
      <c r="BZ224" s="97">
        <v>4</v>
      </c>
      <c r="CA224" s="97">
        <v>5</v>
      </c>
      <c r="CB224" s="97">
        <v>3</v>
      </c>
      <c r="CC224" s="97">
        <v>3</v>
      </c>
      <c r="CD224" s="97">
        <v>4</v>
      </c>
      <c r="CE224" s="97">
        <v>5</v>
      </c>
      <c r="CF224" s="97">
        <v>4</v>
      </c>
      <c r="CG224" s="97">
        <v>4</v>
      </c>
      <c r="CH224" s="97">
        <v>2</v>
      </c>
      <c r="CI224" s="97">
        <v>3</v>
      </c>
      <c r="CJ224" s="112">
        <v>3</v>
      </c>
      <c r="CK224" s="98">
        <f>SUM(C224:CJ224)</f>
        <v>341</v>
      </c>
      <c r="CL224" s="99">
        <f t="shared" si="24"/>
        <v>4</v>
      </c>
    </row>
    <row r="225" spans="1:90" ht="12" x14ac:dyDescent="0.2">
      <c r="A225" s="91" t="s">
        <v>437</v>
      </c>
      <c r="B225" s="160"/>
      <c r="C225" s="97">
        <v>3</v>
      </c>
      <c r="D225" s="97">
        <v>5</v>
      </c>
      <c r="E225" s="97">
        <v>5</v>
      </c>
      <c r="F225" s="97">
        <v>5</v>
      </c>
      <c r="G225" s="97">
        <v>5</v>
      </c>
      <c r="H225" s="97">
        <v>5</v>
      </c>
      <c r="I225" s="97">
        <v>5</v>
      </c>
      <c r="J225" s="97">
        <v>4</v>
      </c>
      <c r="K225" s="97">
        <v>2</v>
      </c>
      <c r="L225" s="97">
        <v>2</v>
      </c>
      <c r="M225" s="97">
        <v>3</v>
      </c>
      <c r="N225" s="97">
        <v>4</v>
      </c>
      <c r="O225" s="97">
        <v>5</v>
      </c>
      <c r="P225" s="97">
        <v>4</v>
      </c>
      <c r="Q225" s="97">
        <v>4</v>
      </c>
      <c r="R225" s="97">
        <v>4</v>
      </c>
      <c r="S225" s="97">
        <v>5</v>
      </c>
      <c r="T225" s="97">
        <v>5</v>
      </c>
      <c r="U225" s="97">
        <v>5</v>
      </c>
      <c r="V225" s="97">
        <v>5</v>
      </c>
      <c r="W225" s="97">
        <v>5</v>
      </c>
      <c r="X225" s="97">
        <v>3</v>
      </c>
      <c r="Y225" s="97">
        <v>3</v>
      </c>
      <c r="Z225" s="97">
        <v>5</v>
      </c>
      <c r="AA225" s="97">
        <v>4</v>
      </c>
      <c r="AB225" s="97">
        <v>5</v>
      </c>
      <c r="AC225" s="97">
        <v>4</v>
      </c>
      <c r="AD225" s="97">
        <v>2</v>
      </c>
      <c r="AE225" s="97">
        <v>5</v>
      </c>
      <c r="AF225" s="97">
        <v>4</v>
      </c>
      <c r="AG225" s="97">
        <v>2</v>
      </c>
      <c r="AH225" s="97">
        <v>4</v>
      </c>
      <c r="AI225" s="97">
        <v>5</v>
      </c>
      <c r="AJ225" s="97">
        <v>5</v>
      </c>
      <c r="AK225" s="97">
        <v>4</v>
      </c>
      <c r="AL225" s="97">
        <v>5</v>
      </c>
      <c r="AM225" s="97">
        <v>5</v>
      </c>
      <c r="AN225" s="97">
        <v>5</v>
      </c>
      <c r="AO225" s="97">
        <v>5</v>
      </c>
      <c r="AP225" s="97">
        <v>5</v>
      </c>
      <c r="AQ225" s="97">
        <v>4</v>
      </c>
      <c r="AR225" s="97">
        <v>4</v>
      </c>
      <c r="AS225" s="97">
        <v>5</v>
      </c>
      <c r="AT225" s="97">
        <v>5</v>
      </c>
      <c r="AU225" s="97">
        <v>5</v>
      </c>
      <c r="AV225" s="97">
        <v>4</v>
      </c>
      <c r="AW225" s="97">
        <v>1</v>
      </c>
      <c r="AX225" s="97">
        <v>5</v>
      </c>
      <c r="AY225" s="97">
        <v>3</v>
      </c>
      <c r="AZ225" s="97">
        <v>5</v>
      </c>
      <c r="BA225" s="97">
        <v>5</v>
      </c>
      <c r="BB225" s="97">
        <v>5</v>
      </c>
      <c r="BC225" s="97">
        <v>5</v>
      </c>
      <c r="BD225" s="97">
        <v>5</v>
      </c>
      <c r="BE225" s="97">
        <v>3</v>
      </c>
      <c r="BF225" s="97">
        <v>1</v>
      </c>
      <c r="BG225" s="97">
        <v>3</v>
      </c>
      <c r="BH225" s="97">
        <v>4</v>
      </c>
      <c r="BI225" s="97">
        <v>4</v>
      </c>
      <c r="BJ225" s="97">
        <v>5</v>
      </c>
      <c r="BK225" s="97">
        <v>4</v>
      </c>
      <c r="BL225" s="97">
        <v>3</v>
      </c>
      <c r="BM225" s="97">
        <v>5</v>
      </c>
      <c r="BN225" s="97">
        <v>5</v>
      </c>
      <c r="BO225" s="97">
        <v>4</v>
      </c>
      <c r="BP225" s="97">
        <v>3</v>
      </c>
      <c r="BQ225" s="97">
        <v>5</v>
      </c>
      <c r="BR225" s="97">
        <v>1</v>
      </c>
      <c r="BS225" s="97">
        <v>4</v>
      </c>
      <c r="BT225" s="97">
        <v>5</v>
      </c>
      <c r="BU225" s="97">
        <v>5</v>
      </c>
      <c r="BV225" s="97">
        <v>5</v>
      </c>
      <c r="BW225" s="97">
        <v>3</v>
      </c>
      <c r="BX225" s="97">
        <v>5</v>
      </c>
      <c r="BY225" s="97">
        <v>4</v>
      </c>
      <c r="BZ225" s="97">
        <v>4</v>
      </c>
      <c r="CA225" s="97">
        <v>5</v>
      </c>
      <c r="CB225" s="97">
        <v>4</v>
      </c>
      <c r="CC225" s="97">
        <v>3</v>
      </c>
      <c r="CD225" s="97">
        <v>3</v>
      </c>
      <c r="CE225" s="97">
        <v>5</v>
      </c>
      <c r="CF225" s="97">
        <v>4</v>
      </c>
      <c r="CG225" s="97">
        <v>5</v>
      </c>
      <c r="CH225" s="97">
        <v>3</v>
      </c>
      <c r="CI225" s="97">
        <v>4</v>
      </c>
      <c r="CJ225" s="112">
        <v>4</v>
      </c>
      <c r="CK225" s="98">
        <f>SUM(C225:CJ225)</f>
        <v>356</v>
      </c>
      <c r="CL225" s="99">
        <f t="shared" si="24"/>
        <v>5</v>
      </c>
    </row>
    <row r="226" spans="1:90" ht="18.75" x14ac:dyDescent="0.2">
      <c r="A226" s="91" t="s">
        <v>438</v>
      </c>
      <c r="B226" s="160"/>
      <c r="C226" s="97" t="s">
        <v>439</v>
      </c>
      <c r="D226" s="97" t="s">
        <v>439</v>
      </c>
      <c r="E226" s="97" t="s">
        <v>439</v>
      </c>
      <c r="F226" s="97" t="s">
        <v>439</v>
      </c>
      <c r="G226" s="97" t="s">
        <v>439</v>
      </c>
      <c r="H226" s="97" t="s">
        <v>439</v>
      </c>
      <c r="I226" s="97" t="s">
        <v>439</v>
      </c>
      <c r="J226" s="97" t="s">
        <v>439</v>
      </c>
      <c r="K226" s="97" t="s">
        <v>441</v>
      </c>
      <c r="L226" s="97" t="s">
        <v>441</v>
      </c>
      <c r="M226" s="97" t="s">
        <v>439</v>
      </c>
      <c r="N226" s="97" t="s">
        <v>439</v>
      </c>
      <c r="O226" s="97" t="s">
        <v>439</v>
      </c>
      <c r="P226" s="97" t="s">
        <v>439</v>
      </c>
      <c r="Q226" s="97" t="s">
        <v>439</v>
      </c>
      <c r="R226" s="97" t="s">
        <v>439</v>
      </c>
      <c r="S226" s="97" t="s">
        <v>439</v>
      </c>
      <c r="T226" s="97" t="s">
        <v>439</v>
      </c>
      <c r="U226" s="97" t="s">
        <v>439</v>
      </c>
      <c r="V226" s="97" t="s">
        <v>439</v>
      </c>
      <c r="W226" s="97" t="s">
        <v>439</v>
      </c>
      <c r="X226" s="97" t="s">
        <v>439</v>
      </c>
      <c r="Y226" s="97" t="s">
        <v>439</v>
      </c>
      <c r="Z226" s="97" t="s">
        <v>439</v>
      </c>
      <c r="AA226" s="97" t="s">
        <v>439</v>
      </c>
      <c r="AB226" s="97" t="s">
        <v>439</v>
      </c>
      <c r="AC226" s="97" t="s">
        <v>439</v>
      </c>
      <c r="AD226" s="97" t="s">
        <v>439</v>
      </c>
      <c r="AE226" s="97" t="s">
        <v>439</v>
      </c>
      <c r="AF226" s="97" t="s">
        <v>439</v>
      </c>
      <c r="AG226" s="97" t="s">
        <v>441</v>
      </c>
      <c r="AH226" s="97" t="s">
        <v>439</v>
      </c>
      <c r="AI226" s="97" t="s">
        <v>439</v>
      </c>
      <c r="AJ226" s="97" t="s">
        <v>439</v>
      </c>
      <c r="AK226" s="97" t="s">
        <v>439</v>
      </c>
      <c r="AL226" s="97" t="s">
        <v>439</v>
      </c>
      <c r="AM226" s="97" t="s">
        <v>439</v>
      </c>
      <c r="AN226" s="97" t="s">
        <v>439</v>
      </c>
      <c r="AO226" s="97" t="s">
        <v>439</v>
      </c>
      <c r="AP226" s="97" t="s">
        <v>439</v>
      </c>
      <c r="AQ226" s="97" t="s">
        <v>439</v>
      </c>
      <c r="AR226" s="97" t="s">
        <v>439</v>
      </c>
      <c r="AS226" s="97" t="s">
        <v>439</v>
      </c>
      <c r="AT226" s="97" t="s">
        <v>439</v>
      </c>
      <c r="AU226" s="97" t="s">
        <v>439</v>
      </c>
      <c r="AV226" s="97" t="s">
        <v>439</v>
      </c>
      <c r="AW226" s="97" t="s">
        <v>441</v>
      </c>
      <c r="AX226" s="97" t="s">
        <v>439</v>
      </c>
      <c r="AY226" s="97" t="s">
        <v>439</v>
      </c>
      <c r="AZ226" s="97" t="s">
        <v>439</v>
      </c>
      <c r="BA226" s="97" t="s">
        <v>439</v>
      </c>
      <c r="BB226" s="97" t="s">
        <v>439</v>
      </c>
      <c r="BC226" s="97" t="s">
        <v>439</v>
      </c>
      <c r="BD226" s="97" t="s">
        <v>439</v>
      </c>
      <c r="BE226" s="97" t="s">
        <v>439</v>
      </c>
      <c r="BF226" s="97" t="s">
        <v>441</v>
      </c>
      <c r="BG226" s="97" t="s">
        <v>439</v>
      </c>
      <c r="BH226" s="97" t="s">
        <v>439</v>
      </c>
      <c r="BI226" s="97" t="s">
        <v>439</v>
      </c>
      <c r="BJ226" s="97" t="s">
        <v>439</v>
      </c>
      <c r="BK226" s="97" t="s">
        <v>439</v>
      </c>
      <c r="BL226" s="97" t="s">
        <v>439</v>
      </c>
      <c r="BM226" s="97" t="s">
        <v>439</v>
      </c>
      <c r="BN226" s="97" t="s">
        <v>439</v>
      </c>
      <c r="BO226" s="97" t="s">
        <v>439</v>
      </c>
      <c r="BP226" s="97" t="s">
        <v>439</v>
      </c>
      <c r="BQ226" s="97" t="s">
        <v>439</v>
      </c>
      <c r="BR226" s="97" t="s">
        <v>441</v>
      </c>
      <c r="BS226" s="97" t="s">
        <v>439</v>
      </c>
      <c r="BT226" s="97" t="s">
        <v>439</v>
      </c>
      <c r="BU226" s="97" t="s">
        <v>439</v>
      </c>
      <c r="BV226" s="97" t="s">
        <v>439</v>
      </c>
      <c r="BW226" s="97" t="s">
        <v>439</v>
      </c>
      <c r="BX226" s="97" t="s">
        <v>439</v>
      </c>
      <c r="BY226" s="97" t="s">
        <v>439</v>
      </c>
      <c r="BZ226" s="97" t="s">
        <v>439</v>
      </c>
      <c r="CA226" s="97" t="s">
        <v>439</v>
      </c>
      <c r="CB226" s="97" t="s">
        <v>439</v>
      </c>
      <c r="CC226" s="97" t="s">
        <v>439</v>
      </c>
      <c r="CD226" s="97" t="s">
        <v>439</v>
      </c>
      <c r="CE226" s="97" t="s">
        <v>439</v>
      </c>
      <c r="CF226" s="97" t="s">
        <v>439</v>
      </c>
      <c r="CG226" s="97" t="s">
        <v>439</v>
      </c>
      <c r="CH226" s="97" t="s">
        <v>439</v>
      </c>
      <c r="CI226" s="97" t="s">
        <v>439</v>
      </c>
      <c r="CJ226" s="112" t="s">
        <v>439</v>
      </c>
      <c r="CK226" s="98" t="s">
        <v>439</v>
      </c>
      <c r="CL226" s="99" t="s">
        <v>439</v>
      </c>
    </row>
    <row r="227" spans="1:90" ht="18.75" x14ac:dyDescent="0.2">
      <c r="A227" s="91" t="s">
        <v>440</v>
      </c>
      <c r="B227" s="160"/>
      <c r="C227" s="97" t="s">
        <v>439</v>
      </c>
      <c r="D227" s="97" t="s">
        <v>439</v>
      </c>
      <c r="E227" s="97" t="s">
        <v>439</v>
      </c>
      <c r="F227" s="97" t="s">
        <v>441</v>
      </c>
      <c r="G227" s="97" t="s">
        <v>439</v>
      </c>
      <c r="H227" s="97" t="s">
        <v>439</v>
      </c>
      <c r="I227" s="97" t="s">
        <v>439</v>
      </c>
      <c r="J227" s="97" t="s">
        <v>439</v>
      </c>
      <c r="K227" s="97" t="s">
        <v>439</v>
      </c>
      <c r="L227" s="97" t="s">
        <v>439</v>
      </c>
      <c r="M227" s="97" t="s">
        <v>439</v>
      </c>
      <c r="N227" s="97" t="s">
        <v>439</v>
      </c>
      <c r="O227" s="97" t="s">
        <v>439</v>
      </c>
      <c r="P227" s="97" t="s">
        <v>439</v>
      </c>
      <c r="Q227" s="97" t="s">
        <v>439</v>
      </c>
      <c r="R227" s="97" t="s">
        <v>439</v>
      </c>
      <c r="S227" s="97" t="s">
        <v>439</v>
      </c>
      <c r="T227" s="97" t="s">
        <v>439</v>
      </c>
      <c r="U227" s="97" t="s">
        <v>439</v>
      </c>
      <c r="V227" s="97" t="s">
        <v>439</v>
      </c>
      <c r="W227" s="97" t="s">
        <v>439</v>
      </c>
      <c r="X227" s="97" t="s">
        <v>439</v>
      </c>
      <c r="Y227" s="97" t="s">
        <v>439</v>
      </c>
      <c r="Z227" s="97" t="s">
        <v>439</v>
      </c>
      <c r="AA227" s="97" t="s">
        <v>441</v>
      </c>
      <c r="AB227" s="97" t="s">
        <v>441</v>
      </c>
      <c r="AC227" s="97" t="s">
        <v>439</v>
      </c>
      <c r="AD227" s="97" t="s">
        <v>439</v>
      </c>
      <c r="AE227" s="97" t="s">
        <v>439</v>
      </c>
      <c r="AF227" s="97" t="s">
        <v>439</v>
      </c>
      <c r="AG227" s="97" t="s">
        <v>441</v>
      </c>
      <c r="AH227" s="97" t="s">
        <v>439</v>
      </c>
      <c r="AI227" s="97" t="s">
        <v>439</v>
      </c>
      <c r="AJ227" s="97" t="s">
        <v>439</v>
      </c>
      <c r="AK227" s="97" t="s">
        <v>439</v>
      </c>
      <c r="AL227" s="97" t="s">
        <v>439</v>
      </c>
      <c r="AM227" s="97" t="s">
        <v>439</v>
      </c>
      <c r="AN227" s="97" t="s">
        <v>439</v>
      </c>
      <c r="AO227" s="97" t="s">
        <v>439</v>
      </c>
      <c r="AP227" s="97" t="s">
        <v>439</v>
      </c>
      <c r="AQ227" s="97" t="s">
        <v>439</v>
      </c>
      <c r="AR227" s="97" t="s">
        <v>439</v>
      </c>
      <c r="AS227" s="97" t="s">
        <v>439</v>
      </c>
      <c r="AT227" s="97" t="s">
        <v>439</v>
      </c>
      <c r="AU227" s="97" t="s">
        <v>439</v>
      </c>
      <c r="AV227" s="97" t="s">
        <v>439</v>
      </c>
      <c r="AW227" s="97" t="s">
        <v>441</v>
      </c>
      <c r="AX227" s="97" t="s">
        <v>439</v>
      </c>
      <c r="AY227" s="97" t="s">
        <v>439</v>
      </c>
      <c r="AZ227" s="97" t="s">
        <v>439</v>
      </c>
      <c r="BA227" s="97" t="s">
        <v>439</v>
      </c>
      <c r="BB227" s="97" t="s">
        <v>439</v>
      </c>
      <c r="BC227" s="97" t="s">
        <v>439</v>
      </c>
      <c r="BD227" s="97" t="s">
        <v>439</v>
      </c>
      <c r="BE227" s="97" t="s">
        <v>439</v>
      </c>
      <c r="BF227" s="97" t="s">
        <v>439</v>
      </c>
      <c r="BG227" s="97" t="s">
        <v>441</v>
      </c>
      <c r="BH227" s="97" t="s">
        <v>439</v>
      </c>
      <c r="BI227" s="97" t="s">
        <v>439</v>
      </c>
      <c r="BJ227" s="97" t="s">
        <v>439</v>
      </c>
      <c r="BK227" s="97" t="s">
        <v>439</v>
      </c>
      <c r="BL227" s="97" t="s">
        <v>441</v>
      </c>
      <c r="BM227" s="97" t="s">
        <v>439</v>
      </c>
      <c r="BN227" s="97" t="s">
        <v>439</v>
      </c>
      <c r="BO227" s="97" t="s">
        <v>439</v>
      </c>
      <c r="BP227" s="97" t="s">
        <v>439</v>
      </c>
      <c r="BQ227" s="97" t="s">
        <v>439</v>
      </c>
      <c r="BR227" s="97" t="s">
        <v>441</v>
      </c>
      <c r="BS227" s="97" t="s">
        <v>439</v>
      </c>
      <c r="BT227" s="97" t="s">
        <v>439</v>
      </c>
      <c r="BU227" s="97" t="s">
        <v>439</v>
      </c>
      <c r="BV227" s="97" t="s">
        <v>439</v>
      </c>
      <c r="BW227" s="97" t="s">
        <v>439</v>
      </c>
      <c r="BX227" s="97" t="s">
        <v>439</v>
      </c>
      <c r="BY227" s="97" t="s">
        <v>439</v>
      </c>
      <c r="BZ227" s="97" t="s">
        <v>439</v>
      </c>
      <c r="CA227" s="97" t="s">
        <v>439</v>
      </c>
      <c r="CB227" s="97" t="s">
        <v>439</v>
      </c>
      <c r="CC227" s="97" t="s">
        <v>439</v>
      </c>
      <c r="CD227" s="97" t="s">
        <v>439</v>
      </c>
      <c r="CE227" s="97" t="s">
        <v>439</v>
      </c>
      <c r="CF227" s="97" t="s">
        <v>441</v>
      </c>
      <c r="CG227" s="97" t="s">
        <v>439</v>
      </c>
      <c r="CH227" s="97" t="s">
        <v>439</v>
      </c>
      <c r="CI227" s="97" t="s">
        <v>439</v>
      </c>
      <c r="CJ227" s="112" t="s">
        <v>439</v>
      </c>
      <c r="CK227" s="98" t="s">
        <v>439</v>
      </c>
      <c r="CL227" s="99" t="s">
        <v>439</v>
      </c>
    </row>
    <row r="228" spans="1:90" ht="12" x14ac:dyDescent="0.2">
      <c r="A228" s="91" t="s">
        <v>419</v>
      </c>
      <c r="B228" s="160"/>
      <c r="C228" s="97">
        <v>3</v>
      </c>
      <c r="D228" s="97">
        <v>4</v>
      </c>
      <c r="E228" s="97">
        <v>4</v>
      </c>
      <c r="F228" s="97">
        <v>4</v>
      </c>
      <c r="G228" s="97">
        <v>5</v>
      </c>
      <c r="H228" s="97">
        <v>5</v>
      </c>
      <c r="I228" s="97">
        <v>5</v>
      </c>
      <c r="J228" s="97">
        <v>4</v>
      </c>
      <c r="K228" s="97">
        <v>2</v>
      </c>
      <c r="L228" s="97">
        <v>2</v>
      </c>
      <c r="M228" s="97">
        <v>3</v>
      </c>
      <c r="N228" s="97">
        <v>5</v>
      </c>
      <c r="O228" s="97">
        <v>5</v>
      </c>
      <c r="P228" s="97">
        <v>4</v>
      </c>
      <c r="Q228" s="97">
        <v>4</v>
      </c>
      <c r="R228" s="97">
        <v>4</v>
      </c>
      <c r="S228" s="97">
        <v>5</v>
      </c>
      <c r="T228" s="97">
        <v>5</v>
      </c>
      <c r="U228" s="97">
        <v>5</v>
      </c>
      <c r="V228" s="97">
        <v>4</v>
      </c>
      <c r="W228" s="97">
        <v>5</v>
      </c>
      <c r="X228" s="97">
        <v>3</v>
      </c>
      <c r="Y228" s="97">
        <v>3</v>
      </c>
      <c r="Z228" s="97">
        <v>5</v>
      </c>
      <c r="AA228" s="97">
        <v>4</v>
      </c>
      <c r="AB228" s="97">
        <v>4</v>
      </c>
      <c r="AC228" s="97">
        <v>4</v>
      </c>
      <c r="AD228" s="97">
        <v>2</v>
      </c>
      <c r="AE228" s="97">
        <v>5</v>
      </c>
      <c r="AF228" s="97">
        <v>5</v>
      </c>
      <c r="AG228" s="97">
        <v>2</v>
      </c>
      <c r="AH228" s="97">
        <v>4</v>
      </c>
      <c r="AI228" s="97">
        <v>5</v>
      </c>
      <c r="AJ228" s="97">
        <v>5</v>
      </c>
      <c r="AK228" s="97">
        <v>4</v>
      </c>
      <c r="AL228" s="97">
        <v>5</v>
      </c>
      <c r="AM228" s="97">
        <v>5</v>
      </c>
      <c r="AN228" s="97">
        <v>4</v>
      </c>
      <c r="AO228" s="97">
        <v>5</v>
      </c>
      <c r="AP228" s="97">
        <v>5</v>
      </c>
      <c r="AQ228" s="97">
        <v>2</v>
      </c>
      <c r="AR228" s="97">
        <v>5</v>
      </c>
      <c r="AS228" s="97">
        <v>5</v>
      </c>
      <c r="AT228" s="97">
        <v>5</v>
      </c>
      <c r="AU228" s="97">
        <v>5</v>
      </c>
      <c r="AV228" s="97">
        <v>3</v>
      </c>
      <c r="AW228" s="97">
        <v>1</v>
      </c>
      <c r="AX228" s="97">
        <v>3</v>
      </c>
      <c r="AY228" s="97">
        <v>3</v>
      </c>
      <c r="AZ228" s="97">
        <v>5</v>
      </c>
      <c r="BA228" s="97">
        <v>5</v>
      </c>
      <c r="BB228" s="97">
        <v>4</v>
      </c>
      <c r="BC228" s="97">
        <v>4</v>
      </c>
      <c r="BD228" s="97">
        <v>5</v>
      </c>
      <c r="BE228" s="97">
        <v>2</v>
      </c>
      <c r="BF228" s="97">
        <v>3</v>
      </c>
      <c r="BG228" s="97">
        <v>4</v>
      </c>
      <c r="BH228" s="97">
        <v>4</v>
      </c>
      <c r="BI228" s="97">
        <v>5</v>
      </c>
      <c r="BJ228" s="97">
        <v>5</v>
      </c>
      <c r="BK228" s="97">
        <v>3</v>
      </c>
      <c r="BL228" s="97">
        <v>3</v>
      </c>
      <c r="BM228" s="97">
        <v>5</v>
      </c>
      <c r="BN228" s="97">
        <v>4</v>
      </c>
      <c r="BO228" s="97">
        <v>4</v>
      </c>
      <c r="BP228" s="97">
        <v>4</v>
      </c>
      <c r="BQ228" s="97">
        <v>5</v>
      </c>
      <c r="BR228" s="97">
        <v>3</v>
      </c>
      <c r="BS228" s="97">
        <v>4</v>
      </c>
      <c r="BT228" s="97">
        <v>5</v>
      </c>
      <c r="BU228" s="97">
        <v>5</v>
      </c>
      <c r="BV228" s="97">
        <v>3</v>
      </c>
      <c r="BW228" s="97">
        <v>4</v>
      </c>
      <c r="BX228" s="97">
        <v>5</v>
      </c>
      <c r="BY228" s="97">
        <v>4</v>
      </c>
      <c r="BZ228" s="97">
        <v>4</v>
      </c>
      <c r="CA228" s="97">
        <v>4</v>
      </c>
      <c r="CB228" s="97">
        <v>3</v>
      </c>
      <c r="CC228" s="97">
        <v>3</v>
      </c>
      <c r="CD228" s="97">
        <v>4</v>
      </c>
      <c r="CE228" s="97">
        <v>5</v>
      </c>
      <c r="CF228" s="97">
        <v>4</v>
      </c>
      <c r="CG228" s="97">
        <v>3</v>
      </c>
      <c r="CH228" s="97">
        <v>3</v>
      </c>
      <c r="CI228" s="97">
        <v>3</v>
      </c>
      <c r="CJ228" s="112">
        <v>3</v>
      </c>
      <c r="CK228" s="98">
        <f>SUM(C228:CJ228)</f>
        <v>344</v>
      </c>
      <c r="CL228" s="99">
        <f>ROUNDUP(CK228/86,0)</f>
        <v>4</v>
      </c>
    </row>
    <row r="229" spans="1:90" ht="12" x14ac:dyDescent="0.2">
      <c r="A229" s="100" t="s">
        <v>491</v>
      </c>
      <c r="B229" s="161" t="s">
        <v>492</v>
      </c>
      <c r="C229" s="101">
        <v>81</v>
      </c>
      <c r="D229" s="101">
        <v>77</v>
      </c>
      <c r="E229" s="101">
        <v>76</v>
      </c>
      <c r="F229" s="101">
        <v>78</v>
      </c>
      <c r="G229" s="101">
        <v>177</v>
      </c>
      <c r="H229" s="101">
        <v>86</v>
      </c>
      <c r="I229" s="101">
        <v>89</v>
      </c>
      <c r="J229" s="101">
        <v>83</v>
      </c>
      <c r="K229" s="101">
        <v>84</v>
      </c>
      <c r="L229" s="101">
        <v>85</v>
      </c>
      <c r="M229" s="101">
        <v>83</v>
      </c>
      <c r="N229" s="101">
        <v>84</v>
      </c>
      <c r="O229" s="101">
        <v>85</v>
      </c>
      <c r="P229" s="102"/>
      <c r="Q229" s="102"/>
      <c r="R229" s="102"/>
      <c r="S229" s="102"/>
      <c r="T229" s="102"/>
      <c r="U229" s="102"/>
      <c r="V229" s="102"/>
      <c r="W229" s="102"/>
      <c r="X229" s="102"/>
      <c r="Y229" s="102"/>
      <c r="Z229" s="102"/>
      <c r="AA229" s="102"/>
      <c r="AB229" s="102"/>
      <c r="AC229" s="102"/>
      <c r="AD229" s="102"/>
      <c r="AE229" s="102"/>
      <c r="AF229" s="102"/>
      <c r="AG229" s="102"/>
      <c r="AH229" s="102"/>
      <c r="AI229" s="102"/>
      <c r="AJ229" s="102"/>
      <c r="AK229" s="102"/>
      <c r="AL229" s="102"/>
      <c r="AM229" s="102"/>
      <c r="AN229" s="102"/>
      <c r="AO229" s="102"/>
      <c r="AP229" s="102"/>
      <c r="AQ229" s="102"/>
      <c r="AR229" s="102"/>
      <c r="AS229" s="102"/>
      <c r="AT229" s="102"/>
      <c r="AU229" s="102"/>
      <c r="AV229" s="102"/>
      <c r="AW229" s="106"/>
      <c r="AX229" s="106"/>
      <c r="AY229" s="106"/>
      <c r="AZ229" s="106"/>
      <c r="BA229" s="106"/>
      <c r="BB229" s="106"/>
      <c r="BC229" s="106"/>
      <c r="BD229" s="106"/>
      <c r="BE229" s="106"/>
      <c r="BF229" s="106"/>
      <c r="BG229" s="106"/>
      <c r="BH229" s="106"/>
      <c r="BI229" s="106"/>
      <c r="BJ229" s="106"/>
      <c r="BK229" s="106"/>
      <c r="BL229" s="106"/>
      <c r="BM229" s="106"/>
      <c r="BN229" s="106"/>
      <c r="BO229" s="106"/>
      <c r="BP229" s="106"/>
      <c r="BQ229" s="106"/>
      <c r="BR229" s="106"/>
      <c r="BS229" s="106"/>
      <c r="BT229" s="106"/>
      <c r="BU229" s="106"/>
      <c r="BV229" s="106"/>
      <c r="BW229" s="106"/>
      <c r="BX229" s="106"/>
      <c r="BY229" s="106"/>
      <c r="BZ229" s="106"/>
      <c r="CA229" s="106"/>
      <c r="CB229" s="106"/>
      <c r="CC229" s="106"/>
      <c r="CD229" s="106"/>
      <c r="CE229" s="106"/>
      <c r="CF229" s="106"/>
      <c r="CG229" s="106"/>
      <c r="CH229" s="106"/>
      <c r="CI229" s="106"/>
      <c r="CJ229" s="106"/>
      <c r="CK229" s="95" t="s">
        <v>374</v>
      </c>
      <c r="CL229" s="96" t="s">
        <v>432</v>
      </c>
    </row>
    <row r="230" spans="1:90" ht="12" x14ac:dyDescent="0.2">
      <c r="A230" s="100" t="s">
        <v>433</v>
      </c>
      <c r="B230" s="161"/>
      <c r="C230" s="103">
        <v>4</v>
      </c>
      <c r="D230" s="103">
        <v>4</v>
      </c>
      <c r="E230" s="103">
        <v>3</v>
      </c>
      <c r="F230" s="103">
        <v>5</v>
      </c>
      <c r="G230" s="103">
        <v>3</v>
      </c>
      <c r="H230" s="103">
        <v>2</v>
      </c>
      <c r="I230" s="103">
        <v>4</v>
      </c>
      <c r="J230" s="103">
        <v>5</v>
      </c>
      <c r="K230" s="103">
        <v>5</v>
      </c>
      <c r="L230" s="103">
        <v>5</v>
      </c>
      <c r="M230" s="103">
        <v>5</v>
      </c>
      <c r="N230" s="103">
        <v>5</v>
      </c>
      <c r="O230" s="103">
        <v>5</v>
      </c>
      <c r="P230" s="102"/>
      <c r="Q230" s="102"/>
      <c r="R230" s="102"/>
      <c r="S230" s="102"/>
      <c r="T230" s="102"/>
      <c r="U230" s="102"/>
      <c r="V230" s="102"/>
      <c r="W230" s="102"/>
      <c r="X230" s="102"/>
      <c r="Y230" s="102"/>
      <c r="Z230" s="102"/>
      <c r="AA230" s="102"/>
      <c r="AB230" s="102"/>
      <c r="AC230" s="102"/>
      <c r="AD230" s="102"/>
      <c r="AE230" s="102"/>
      <c r="AF230" s="102"/>
      <c r="AG230" s="102"/>
      <c r="AH230" s="102"/>
      <c r="AI230" s="102"/>
      <c r="AJ230" s="102"/>
      <c r="AK230" s="102"/>
      <c r="AL230" s="102"/>
      <c r="AM230" s="102"/>
      <c r="AN230" s="102"/>
      <c r="AO230" s="102"/>
      <c r="AP230" s="102"/>
      <c r="AQ230" s="102"/>
      <c r="AR230" s="102"/>
      <c r="AS230" s="102"/>
      <c r="AT230" s="102"/>
      <c r="AU230" s="102"/>
      <c r="AV230" s="102"/>
      <c r="AW230" s="106"/>
      <c r="AX230" s="106"/>
      <c r="AY230" s="106"/>
      <c r="AZ230" s="106"/>
      <c r="BA230" s="106"/>
      <c r="BB230" s="106"/>
      <c r="BC230" s="106"/>
      <c r="BD230" s="106"/>
      <c r="BE230" s="106"/>
      <c r="BF230" s="106"/>
      <c r="BG230" s="106"/>
      <c r="BH230" s="106"/>
      <c r="BI230" s="106"/>
      <c r="BJ230" s="106"/>
      <c r="BK230" s="106"/>
      <c r="BL230" s="106"/>
      <c r="BM230" s="106"/>
      <c r="BN230" s="106"/>
      <c r="BO230" s="106"/>
      <c r="BP230" s="106"/>
      <c r="BQ230" s="106"/>
      <c r="BR230" s="106"/>
      <c r="BS230" s="106"/>
      <c r="BT230" s="106"/>
      <c r="BU230" s="106"/>
      <c r="BV230" s="106"/>
      <c r="BW230" s="106"/>
      <c r="BX230" s="106"/>
      <c r="BY230" s="106"/>
      <c r="BZ230" s="106"/>
      <c r="CA230" s="106"/>
      <c r="CB230" s="106"/>
      <c r="CC230" s="106"/>
      <c r="CD230" s="106"/>
      <c r="CE230" s="106"/>
      <c r="CF230" s="106"/>
      <c r="CG230" s="106"/>
      <c r="CH230" s="106"/>
      <c r="CI230" s="106"/>
      <c r="CJ230" s="106"/>
      <c r="CK230" s="98">
        <f>SUM(C230:CJ230)</f>
        <v>55</v>
      </c>
      <c r="CL230" s="99">
        <f>ROUNDUP(CK230/13,0)</f>
        <v>5</v>
      </c>
    </row>
    <row r="231" spans="1:90" ht="12" x14ac:dyDescent="0.2">
      <c r="A231" s="100" t="s">
        <v>434</v>
      </c>
      <c r="B231" s="161"/>
      <c r="C231" s="103">
        <v>4</v>
      </c>
      <c r="D231" s="103">
        <v>4</v>
      </c>
      <c r="E231" s="103">
        <v>2</v>
      </c>
      <c r="F231" s="103">
        <v>5</v>
      </c>
      <c r="G231" s="103">
        <v>3</v>
      </c>
      <c r="H231" s="103">
        <v>2</v>
      </c>
      <c r="I231" s="103">
        <v>5</v>
      </c>
      <c r="J231" s="103">
        <v>5</v>
      </c>
      <c r="K231" s="103">
        <v>5</v>
      </c>
      <c r="L231" s="103">
        <v>5</v>
      </c>
      <c r="M231" s="103">
        <v>5</v>
      </c>
      <c r="N231" s="103">
        <v>5</v>
      </c>
      <c r="O231" s="103">
        <v>5</v>
      </c>
      <c r="P231" s="102"/>
      <c r="Q231" s="102"/>
      <c r="R231" s="102"/>
      <c r="S231" s="102"/>
      <c r="T231" s="102"/>
      <c r="U231" s="102"/>
      <c r="V231" s="102"/>
      <c r="W231" s="102"/>
      <c r="X231" s="102"/>
      <c r="Y231" s="102"/>
      <c r="Z231" s="102"/>
      <c r="AA231" s="102"/>
      <c r="AB231" s="102"/>
      <c r="AC231" s="102"/>
      <c r="AD231" s="102"/>
      <c r="AE231" s="102"/>
      <c r="AF231" s="102"/>
      <c r="AG231" s="102"/>
      <c r="AH231" s="102"/>
      <c r="AI231" s="102"/>
      <c r="AJ231" s="102"/>
      <c r="AK231" s="102"/>
      <c r="AL231" s="102"/>
      <c r="AM231" s="102"/>
      <c r="AN231" s="102"/>
      <c r="AO231" s="102"/>
      <c r="AP231" s="102"/>
      <c r="AQ231" s="102"/>
      <c r="AR231" s="102"/>
      <c r="AS231" s="102"/>
      <c r="AT231" s="102"/>
      <c r="AU231" s="102"/>
      <c r="AV231" s="102"/>
      <c r="AW231" s="106"/>
      <c r="AX231" s="106"/>
      <c r="AY231" s="106"/>
      <c r="AZ231" s="106"/>
      <c r="BA231" s="106"/>
      <c r="BB231" s="106"/>
      <c r="BC231" s="106"/>
      <c r="BD231" s="106"/>
      <c r="BE231" s="106"/>
      <c r="BF231" s="106"/>
      <c r="BG231" s="106"/>
      <c r="BH231" s="106"/>
      <c r="BI231" s="106"/>
      <c r="BJ231" s="106"/>
      <c r="BK231" s="106"/>
      <c r="BL231" s="106"/>
      <c r="BM231" s="106"/>
      <c r="BN231" s="106"/>
      <c r="BO231" s="106"/>
      <c r="BP231" s="106"/>
      <c r="BQ231" s="106"/>
      <c r="BR231" s="106"/>
      <c r="BS231" s="106"/>
      <c r="BT231" s="106"/>
      <c r="BU231" s="106"/>
      <c r="BV231" s="106"/>
      <c r="BW231" s="106"/>
      <c r="BX231" s="106"/>
      <c r="BY231" s="106"/>
      <c r="BZ231" s="106"/>
      <c r="CA231" s="106"/>
      <c r="CB231" s="106"/>
      <c r="CC231" s="106"/>
      <c r="CD231" s="106"/>
      <c r="CE231" s="106"/>
      <c r="CF231" s="106"/>
      <c r="CG231" s="106"/>
      <c r="CH231" s="106"/>
      <c r="CI231" s="106"/>
      <c r="CJ231" s="106"/>
      <c r="CK231" s="98">
        <f>SUM(C231:CJ231)</f>
        <v>55</v>
      </c>
      <c r="CL231" s="99">
        <f t="shared" ref="CL231:CL234" si="25">ROUNDUP(CK231/13,0)</f>
        <v>5</v>
      </c>
    </row>
    <row r="232" spans="1:90" ht="12" x14ac:dyDescent="0.2">
      <c r="A232" s="100" t="s">
        <v>435</v>
      </c>
      <c r="B232" s="161"/>
      <c r="C232" s="103">
        <v>5</v>
      </c>
      <c r="D232" s="103">
        <v>3</v>
      </c>
      <c r="E232" s="103">
        <v>3</v>
      </c>
      <c r="F232" s="103">
        <v>5</v>
      </c>
      <c r="G232" s="103">
        <v>2</v>
      </c>
      <c r="H232" s="103">
        <v>2</v>
      </c>
      <c r="I232" s="103">
        <v>4</v>
      </c>
      <c r="J232" s="103">
        <v>5</v>
      </c>
      <c r="K232" s="103">
        <v>5</v>
      </c>
      <c r="L232" s="103">
        <v>5</v>
      </c>
      <c r="M232" s="103">
        <v>5</v>
      </c>
      <c r="N232" s="103">
        <v>5</v>
      </c>
      <c r="O232" s="103">
        <v>5</v>
      </c>
      <c r="P232" s="102"/>
      <c r="Q232" s="102"/>
      <c r="R232" s="102"/>
      <c r="S232" s="102"/>
      <c r="T232" s="102"/>
      <c r="U232" s="102"/>
      <c r="V232" s="102"/>
      <c r="W232" s="102"/>
      <c r="X232" s="102"/>
      <c r="Y232" s="102"/>
      <c r="Z232" s="102"/>
      <c r="AA232" s="102"/>
      <c r="AB232" s="102"/>
      <c r="AC232" s="102"/>
      <c r="AD232" s="102"/>
      <c r="AE232" s="102"/>
      <c r="AF232" s="102"/>
      <c r="AG232" s="102"/>
      <c r="AH232" s="102"/>
      <c r="AI232" s="102"/>
      <c r="AJ232" s="102"/>
      <c r="AK232" s="102"/>
      <c r="AL232" s="102"/>
      <c r="AM232" s="102"/>
      <c r="AN232" s="102"/>
      <c r="AO232" s="102"/>
      <c r="AP232" s="102"/>
      <c r="AQ232" s="102"/>
      <c r="AR232" s="102"/>
      <c r="AS232" s="102"/>
      <c r="AT232" s="102"/>
      <c r="AU232" s="102"/>
      <c r="AV232" s="102"/>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106"/>
      <c r="BS232" s="106"/>
      <c r="BT232" s="106"/>
      <c r="BU232" s="106"/>
      <c r="BV232" s="106"/>
      <c r="BW232" s="106"/>
      <c r="BX232" s="106"/>
      <c r="BY232" s="106"/>
      <c r="BZ232" s="106"/>
      <c r="CA232" s="106"/>
      <c r="CB232" s="106"/>
      <c r="CC232" s="106"/>
      <c r="CD232" s="106"/>
      <c r="CE232" s="106"/>
      <c r="CF232" s="106"/>
      <c r="CG232" s="106"/>
      <c r="CH232" s="106"/>
      <c r="CI232" s="106"/>
      <c r="CJ232" s="106"/>
      <c r="CK232" s="98">
        <f>SUM(C232:CJ232)</f>
        <v>54</v>
      </c>
      <c r="CL232" s="99">
        <f t="shared" si="25"/>
        <v>5</v>
      </c>
    </row>
    <row r="233" spans="1:90" ht="12" x14ac:dyDescent="0.2">
      <c r="A233" s="100" t="s">
        <v>436</v>
      </c>
      <c r="B233" s="161"/>
      <c r="C233" s="103">
        <v>4</v>
      </c>
      <c r="D233" s="103">
        <v>3</v>
      </c>
      <c r="E233" s="103">
        <v>3</v>
      </c>
      <c r="F233" s="103">
        <v>5</v>
      </c>
      <c r="G233" s="103">
        <v>4</v>
      </c>
      <c r="H233" s="103">
        <v>3</v>
      </c>
      <c r="I233" s="103">
        <v>4</v>
      </c>
      <c r="J233" s="103">
        <v>5</v>
      </c>
      <c r="K233" s="103">
        <v>5</v>
      </c>
      <c r="L233" s="103">
        <v>5</v>
      </c>
      <c r="M233" s="103">
        <v>5</v>
      </c>
      <c r="N233" s="103">
        <v>5</v>
      </c>
      <c r="O233" s="103">
        <v>5</v>
      </c>
      <c r="P233" s="102"/>
      <c r="Q233" s="102"/>
      <c r="R233" s="102"/>
      <c r="S233" s="102"/>
      <c r="T233" s="102"/>
      <c r="U233" s="102"/>
      <c r="V233" s="102"/>
      <c r="W233" s="102"/>
      <c r="X233" s="102"/>
      <c r="Y233" s="102"/>
      <c r="Z233" s="102"/>
      <c r="AA233" s="102"/>
      <c r="AB233" s="102"/>
      <c r="AC233" s="102"/>
      <c r="AD233" s="102"/>
      <c r="AE233" s="102"/>
      <c r="AF233" s="102"/>
      <c r="AG233" s="102"/>
      <c r="AH233" s="102"/>
      <c r="AI233" s="102"/>
      <c r="AJ233" s="102"/>
      <c r="AK233" s="102"/>
      <c r="AL233" s="102"/>
      <c r="AM233" s="102"/>
      <c r="AN233" s="102"/>
      <c r="AO233" s="102"/>
      <c r="AP233" s="102"/>
      <c r="AQ233" s="102"/>
      <c r="AR233" s="102"/>
      <c r="AS233" s="102"/>
      <c r="AT233" s="102"/>
      <c r="AU233" s="102"/>
      <c r="AV233" s="102"/>
      <c r="AW233" s="106"/>
      <c r="AX233" s="106"/>
      <c r="AY233" s="106"/>
      <c r="AZ233" s="106"/>
      <c r="BA233" s="106"/>
      <c r="BB233" s="106"/>
      <c r="BC233" s="106"/>
      <c r="BD233" s="106"/>
      <c r="BE233" s="106"/>
      <c r="BF233" s="106"/>
      <c r="BG233" s="106"/>
      <c r="BH233" s="106"/>
      <c r="BI233" s="106"/>
      <c r="BJ233" s="106"/>
      <c r="BK233" s="106"/>
      <c r="BL233" s="106"/>
      <c r="BM233" s="106"/>
      <c r="BN233" s="106"/>
      <c r="BO233" s="106"/>
      <c r="BP233" s="106"/>
      <c r="BQ233" s="106"/>
      <c r="BR233" s="106"/>
      <c r="BS233" s="106"/>
      <c r="BT233" s="106"/>
      <c r="BU233" s="106"/>
      <c r="BV233" s="106"/>
      <c r="BW233" s="106"/>
      <c r="BX233" s="106"/>
      <c r="BY233" s="106"/>
      <c r="BZ233" s="106"/>
      <c r="CA233" s="106"/>
      <c r="CB233" s="106"/>
      <c r="CC233" s="106"/>
      <c r="CD233" s="106"/>
      <c r="CE233" s="106"/>
      <c r="CF233" s="106"/>
      <c r="CG233" s="106"/>
      <c r="CH233" s="106"/>
      <c r="CI233" s="106"/>
      <c r="CJ233" s="106"/>
      <c r="CK233" s="98">
        <f>SUM(C233:CJ233)</f>
        <v>56</v>
      </c>
      <c r="CL233" s="99">
        <f t="shared" si="25"/>
        <v>5</v>
      </c>
    </row>
    <row r="234" spans="1:90" ht="12" x14ac:dyDescent="0.2">
      <c r="A234" s="100" t="s">
        <v>437</v>
      </c>
      <c r="B234" s="161"/>
      <c r="C234" s="103">
        <v>4</v>
      </c>
      <c r="D234" s="103">
        <v>4</v>
      </c>
      <c r="E234" s="103">
        <v>3</v>
      </c>
      <c r="F234" s="103">
        <v>5</v>
      </c>
      <c r="G234" s="103">
        <v>4</v>
      </c>
      <c r="H234" s="103">
        <v>2</v>
      </c>
      <c r="I234" s="103">
        <v>4</v>
      </c>
      <c r="J234" s="103">
        <v>5</v>
      </c>
      <c r="K234" s="103">
        <v>5</v>
      </c>
      <c r="L234" s="103">
        <v>5</v>
      </c>
      <c r="M234" s="103">
        <v>5</v>
      </c>
      <c r="N234" s="103">
        <v>5</v>
      </c>
      <c r="O234" s="103">
        <v>5</v>
      </c>
      <c r="P234" s="102"/>
      <c r="Q234" s="102"/>
      <c r="R234" s="102"/>
      <c r="S234" s="102"/>
      <c r="T234" s="102"/>
      <c r="U234" s="102"/>
      <c r="V234" s="102"/>
      <c r="W234" s="102"/>
      <c r="X234" s="102"/>
      <c r="Y234" s="102"/>
      <c r="Z234" s="102"/>
      <c r="AA234" s="102"/>
      <c r="AB234" s="102"/>
      <c r="AC234" s="102"/>
      <c r="AD234" s="102"/>
      <c r="AE234" s="102"/>
      <c r="AF234" s="102"/>
      <c r="AG234" s="102"/>
      <c r="AH234" s="102"/>
      <c r="AI234" s="102"/>
      <c r="AJ234" s="102"/>
      <c r="AK234" s="102"/>
      <c r="AL234" s="102"/>
      <c r="AM234" s="102"/>
      <c r="AN234" s="102"/>
      <c r="AO234" s="102"/>
      <c r="AP234" s="102"/>
      <c r="AQ234" s="102"/>
      <c r="AR234" s="102"/>
      <c r="AS234" s="102"/>
      <c r="AT234" s="102"/>
      <c r="AU234" s="102"/>
      <c r="AV234" s="102"/>
      <c r="AW234" s="106"/>
      <c r="AX234" s="106"/>
      <c r="AY234" s="106"/>
      <c r="AZ234" s="106"/>
      <c r="BA234" s="106"/>
      <c r="BB234" s="106"/>
      <c r="BC234" s="106"/>
      <c r="BD234" s="106"/>
      <c r="BE234" s="106"/>
      <c r="BF234" s="106"/>
      <c r="BG234" s="106"/>
      <c r="BH234" s="106"/>
      <c r="BI234" s="106"/>
      <c r="BJ234" s="106"/>
      <c r="BK234" s="106"/>
      <c r="BL234" s="106"/>
      <c r="BM234" s="106"/>
      <c r="BN234" s="106"/>
      <c r="BO234" s="106"/>
      <c r="BP234" s="106"/>
      <c r="BQ234" s="106"/>
      <c r="BR234" s="106"/>
      <c r="BS234" s="106"/>
      <c r="BT234" s="106"/>
      <c r="BU234" s="106"/>
      <c r="BV234" s="106"/>
      <c r="BW234" s="106"/>
      <c r="BX234" s="106"/>
      <c r="BY234" s="106"/>
      <c r="BZ234" s="106"/>
      <c r="CA234" s="106"/>
      <c r="CB234" s="106"/>
      <c r="CC234" s="106"/>
      <c r="CD234" s="106"/>
      <c r="CE234" s="106"/>
      <c r="CF234" s="106"/>
      <c r="CG234" s="106"/>
      <c r="CH234" s="106"/>
      <c r="CI234" s="106"/>
      <c r="CJ234" s="106"/>
      <c r="CK234" s="98">
        <f>SUM(C234:CJ234)</f>
        <v>56</v>
      </c>
      <c r="CL234" s="99">
        <f t="shared" si="25"/>
        <v>5</v>
      </c>
    </row>
    <row r="235" spans="1:90" ht="18.75" x14ac:dyDescent="0.2">
      <c r="A235" s="100" t="s">
        <v>438</v>
      </c>
      <c r="B235" s="161"/>
      <c r="C235" s="103" t="s">
        <v>439</v>
      </c>
      <c r="D235" s="103" t="s">
        <v>439</v>
      </c>
      <c r="E235" s="103" t="s">
        <v>439</v>
      </c>
      <c r="F235" s="103" t="s">
        <v>439</v>
      </c>
      <c r="G235" s="103" t="s">
        <v>439</v>
      </c>
      <c r="H235" s="103" t="s">
        <v>441</v>
      </c>
      <c r="I235" s="103" t="s">
        <v>439</v>
      </c>
      <c r="J235" s="103" t="s">
        <v>439</v>
      </c>
      <c r="K235" s="103" t="s">
        <v>439</v>
      </c>
      <c r="L235" s="103" t="s">
        <v>439</v>
      </c>
      <c r="M235" s="103" t="s">
        <v>439</v>
      </c>
      <c r="N235" s="103" t="s">
        <v>439</v>
      </c>
      <c r="O235" s="103" t="s">
        <v>439</v>
      </c>
      <c r="P235" s="102"/>
      <c r="Q235" s="102"/>
      <c r="R235" s="102"/>
      <c r="S235" s="102"/>
      <c r="T235" s="102"/>
      <c r="U235" s="102"/>
      <c r="V235" s="102"/>
      <c r="W235" s="102"/>
      <c r="X235" s="102"/>
      <c r="Y235" s="102"/>
      <c r="Z235" s="102"/>
      <c r="AA235" s="102"/>
      <c r="AB235" s="102"/>
      <c r="AC235" s="102"/>
      <c r="AD235" s="102"/>
      <c r="AE235" s="102"/>
      <c r="AF235" s="102"/>
      <c r="AG235" s="102"/>
      <c r="AH235" s="102"/>
      <c r="AI235" s="102"/>
      <c r="AJ235" s="102"/>
      <c r="AK235" s="102"/>
      <c r="AL235" s="102"/>
      <c r="AM235" s="102"/>
      <c r="AN235" s="102"/>
      <c r="AO235" s="102"/>
      <c r="AP235" s="102"/>
      <c r="AQ235" s="102"/>
      <c r="AR235" s="102"/>
      <c r="AS235" s="102"/>
      <c r="AT235" s="102"/>
      <c r="AU235" s="102"/>
      <c r="AV235" s="102"/>
      <c r="AW235" s="106"/>
      <c r="AX235" s="106"/>
      <c r="AY235" s="106"/>
      <c r="AZ235" s="106"/>
      <c r="BA235" s="106"/>
      <c r="BB235" s="106"/>
      <c r="BC235" s="106"/>
      <c r="BD235" s="106"/>
      <c r="BE235" s="106"/>
      <c r="BF235" s="106"/>
      <c r="BG235" s="106"/>
      <c r="BH235" s="106"/>
      <c r="BI235" s="106"/>
      <c r="BJ235" s="106"/>
      <c r="BK235" s="106"/>
      <c r="BL235" s="106"/>
      <c r="BM235" s="106"/>
      <c r="BN235" s="106"/>
      <c r="BO235" s="106"/>
      <c r="BP235" s="106"/>
      <c r="BQ235" s="106"/>
      <c r="BR235" s="106"/>
      <c r="BS235" s="106"/>
      <c r="BT235" s="106"/>
      <c r="BU235" s="106"/>
      <c r="BV235" s="106"/>
      <c r="BW235" s="106"/>
      <c r="BX235" s="106"/>
      <c r="BY235" s="106"/>
      <c r="BZ235" s="106"/>
      <c r="CA235" s="106"/>
      <c r="CB235" s="106"/>
      <c r="CC235" s="106"/>
      <c r="CD235" s="106"/>
      <c r="CE235" s="106"/>
      <c r="CF235" s="106"/>
      <c r="CG235" s="106"/>
      <c r="CH235" s="106"/>
      <c r="CI235" s="106"/>
      <c r="CJ235" s="106"/>
      <c r="CK235" s="98" t="s">
        <v>439</v>
      </c>
      <c r="CL235" s="99" t="s">
        <v>439</v>
      </c>
    </row>
    <row r="236" spans="1:90" ht="18.75" x14ac:dyDescent="0.2">
      <c r="A236" s="100" t="s">
        <v>440</v>
      </c>
      <c r="B236" s="161"/>
      <c r="C236" s="103" t="s">
        <v>439</v>
      </c>
      <c r="D236" s="103" t="s">
        <v>439</v>
      </c>
      <c r="E236" s="103" t="s">
        <v>439</v>
      </c>
      <c r="F236" s="103" t="s">
        <v>439</v>
      </c>
      <c r="G236" s="103" t="s">
        <v>439</v>
      </c>
      <c r="H236" s="103" t="s">
        <v>439</v>
      </c>
      <c r="I236" s="103" t="s">
        <v>439</v>
      </c>
      <c r="J236" s="103" t="s">
        <v>439</v>
      </c>
      <c r="K236" s="103" t="s">
        <v>439</v>
      </c>
      <c r="L236" s="103" t="s">
        <v>439</v>
      </c>
      <c r="M236" s="103" t="s">
        <v>439</v>
      </c>
      <c r="N236" s="103" t="s">
        <v>439</v>
      </c>
      <c r="O236" s="103" t="s">
        <v>439</v>
      </c>
      <c r="P236" s="102"/>
      <c r="Q236" s="102"/>
      <c r="R236" s="102"/>
      <c r="S236" s="102"/>
      <c r="T236" s="102"/>
      <c r="U236" s="102"/>
      <c r="V236" s="102"/>
      <c r="W236" s="102"/>
      <c r="X236" s="102"/>
      <c r="Y236" s="102"/>
      <c r="Z236" s="102"/>
      <c r="AA236" s="102"/>
      <c r="AB236" s="102"/>
      <c r="AC236" s="102"/>
      <c r="AD236" s="102"/>
      <c r="AE236" s="102"/>
      <c r="AF236" s="102"/>
      <c r="AG236" s="102"/>
      <c r="AH236" s="102"/>
      <c r="AI236" s="102"/>
      <c r="AJ236" s="102"/>
      <c r="AK236" s="102"/>
      <c r="AL236" s="102"/>
      <c r="AM236" s="102"/>
      <c r="AN236" s="102"/>
      <c r="AO236" s="102"/>
      <c r="AP236" s="102"/>
      <c r="AQ236" s="102"/>
      <c r="AR236" s="102"/>
      <c r="AS236" s="102"/>
      <c r="AT236" s="102"/>
      <c r="AU236" s="102"/>
      <c r="AV236" s="102"/>
      <c r="AW236" s="106"/>
      <c r="AX236" s="106"/>
      <c r="AY236" s="106"/>
      <c r="AZ236" s="106"/>
      <c r="BA236" s="106"/>
      <c r="BB236" s="106"/>
      <c r="BC236" s="106"/>
      <c r="BD236" s="106"/>
      <c r="BE236" s="106"/>
      <c r="BF236" s="106"/>
      <c r="BG236" s="106"/>
      <c r="BH236" s="106"/>
      <c r="BI236" s="106"/>
      <c r="BJ236" s="106"/>
      <c r="BK236" s="106"/>
      <c r="BL236" s="106"/>
      <c r="BM236" s="106"/>
      <c r="BN236" s="106"/>
      <c r="BO236" s="106"/>
      <c r="BP236" s="106"/>
      <c r="BQ236" s="106"/>
      <c r="BR236" s="106"/>
      <c r="BS236" s="106"/>
      <c r="BT236" s="106"/>
      <c r="BU236" s="106"/>
      <c r="BV236" s="106"/>
      <c r="BW236" s="106"/>
      <c r="BX236" s="106"/>
      <c r="BY236" s="106"/>
      <c r="BZ236" s="106"/>
      <c r="CA236" s="106"/>
      <c r="CB236" s="106"/>
      <c r="CC236" s="106"/>
      <c r="CD236" s="106"/>
      <c r="CE236" s="106"/>
      <c r="CF236" s="106"/>
      <c r="CG236" s="106"/>
      <c r="CH236" s="106"/>
      <c r="CI236" s="106"/>
      <c r="CJ236" s="106"/>
      <c r="CK236" s="98" t="s">
        <v>439</v>
      </c>
      <c r="CL236" s="99" t="s">
        <v>439</v>
      </c>
    </row>
    <row r="237" spans="1:90" ht="12" x14ac:dyDescent="0.2">
      <c r="A237" s="100" t="s">
        <v>419</v>
      </c>
      <c r="B237" s="161"/>
      <c r="C237" s="103">
        <v>4</v>
      </c>
      <c r="D237" s="103">
        <v>3</v>
      </c>
      <c r="E237" s="103">
        <v>3</v>
      </c>
      <c r="F237" s="103">
        <v>5</v>
      </c>
      <c r="G237" s="103">
        <v>3</v>
      </c>
      <c r="H237" s="103">
        <v>3</v>
      </c>
      <c r="I237" s="103">
        <v>5</v>
      </c>
      <c r="J237" s="103">
        <v>5</v>
      </c>
      <c r="K237" s="103">
        <v>5</v>
      </c>
      <c r="L237" s="103">
        <v>5</v>
      </c>
      <c r="M237" s="103">
        <v>5</v>
      </c>
      <c r="N237" s="103">
        <v>5</v>
      </c>
      <c r="O237" s="103">
        <v>5</v>
      </c>
      <c r="P237" s="102"/>
      <c r="Q237" s="102"/>
      <c r="R237" s="102"/>
      <c r="S237" s="102"/>
      <c r="T237" s="102"/>
      <c r="U237" s="102"/>
      <c r="V237" s="102"/>
      <c r="W237" s="102"/>
      <c r="X237" s="102"/>
      <c r="Y237" s="102"/>
      <c r="Z237" s="102"/>
      <c r="AA237" s="102"/>
      <c r="AB237" s="102"/>
      <c r="AC237" s="102"/>
      <c r="AD237" s="102"/>
      <c r="AE237" s="102"/>
      <c r="AF237" s="102"/>
      <c r="AG237" s="102"/>
      <c r="AH237" s="102"/>
      <c r="AI237" s="102"/>
      <c r="AJ237" s="102"/>
      <c r="AK237" s="102"/>
      <c r="AL237" s="102"/>
      <c r="AM237" s="102"/>
      <c r="AN237" s="102"/>
      <c r="AO237" s="102"/>
      <c r="AP237" s="102"/>
      <c r="AQ237" s="102"/>
      <c r="AR237" s="102"/>
      <c r="AS237" s="102"/>
      <c r="AT237" s="102"/>
      <c r="AU237" s="102"/>
      <c r="AV237" s="102"/>
      <c r="AW237" s="106"/>
      <c r="AX237" s="106"/>
      <c r="AY237" s="106"/>
      <c r="AZ237" s="106"/>
      <c r="BA237" s="106"/>
      <c r="BB237" s="106"/>
      <c r="BC237" s="106"/>
      <c r="BD237" s="106"/>
      <c r="BE237" s="106"/>
      <c r="BF237" s="106"/>
      <c r="BG237" s="106"/>
      <c r="BH237" s="106"/>
      <c r="BI237" s="106"/>
      <c r="BJ237" s="106"/>
      <c r="BK237" s="106"/>
      <c r="BL237" s="106"/>
      <c r="BM237" s="106"/>
      <c r="BN237" s="106"/>
      <c r="BO237" s="106"/>
      <c r="BP237" s="106"/>
      <c r="BQ237" s="106"/>
      <c r="BR237" s="106"/>
      <c r="BS237" s="106"/>
      <c r="BT237" s="106"/>
      <c r="BU237" s="106"/>
      <c r="BV237" s="106"/>
      <c r="BW237" s="106"/>
      <c r="BX237" s="106"/>
      <c r="BY237" s="106"/>
      <c r="BZ237" s="106"/>
      <c r="CA237" s="106"/>
      <c r="CB237" s="106"/>
      <c r="CC237" s="106"/>
      <c r="CD237" s="106"/>
      <c r="CE237" s="106"/>
      <c r="CF237" s="106"/>
      <c r="CG237" s="106"/>
      <c r="CH237" s="106"/>
      <c r="CI237" s="106"/>
      <c r="CJ237" s="106"/>
      <c r="CK237" s="98">
        <f>SUM(C237:CJ237)</f>
        <v>56</v>
      </c>
      <c r="CL237" s="99">
        <f>ROUNDUP(CK237/13,0)</f>
        <v>5</v>
      </c>
    </row>
    <row r="238" spans="1:90" ht="12" x14ac:dyDescent="0.2">
      <c r="A238" s="91" t="s">
        <v>493</v>
      </c>
      <c r="B238" s="160" t="s">
        <v>494</v>
      </c>
      <c r="C238" s="92">
        <v>26</v>
      </c>
      <c r="D238" s="92">
        <v>54</v>
      </c>
      <c r="E238" s="92">
        <v>27</v>
      </c>
      <c r="F238" s="92">
        <v>1</v>
      </c>
      <c r="G238" s="92">
        <v>129</v>
      </c>
      <c r="H238" s="92">
        <v>55</v>
      </c>
      <c r="I238" s="92">
        <v>143</v>
      </c>
      <c r="J238" s="92">
        <v>38</v>
      </c>
      <c r="K238" s="92">
        <v>130</v>
      </c>
      <c r="L238" s="94"/>
      <c r="M238" s="94"/>
      <c r="N238" s="94"/>
      <c r="O238" s="94"/>
      <c r="P238" s="94"/>
      <c r="Q238" s="93"/>
      <c r="R238" s="93"/>
      <c r="S238" s="93"/>
      <c r="T238" s="93"/>
      <c r="U238" s="93"/>
      <c r="V238" s="93"/>
      <c r="W238" s="93"/>
      <c r="X238" s="93"/>
      <c r="Y238" s="93"/>
      <c r="Z238" s="93"/>
      <c r="AA238" s="93"/>
      <c r="AB238" s="93"/>
      <c r="AC238" s="93"/>
      <c r="AD238" s="93"/>
      <c r="AE238" s="93"/>
      <c r="AF238" s="93"/>
      <c r="AG238" s="93"/>
      <c r="AH238" s="93"/>
      <c r="AI238" s="93"/>
      <c r="AJ238" s="93"/>
      <c r="AK238" s="93"/>
      <c r="AL238" s="93"/>
      <c r="AM238" s="93"/>
      <c r="AN238" s="93"/>
      <c r="AO238" s="93"/>
      <c r="AP238" s="93"/>
      <c r="AQ238" s="93"/>
      <c r="AR238" s="93"/>
      <c r="AS238" s="93"/>
      <c r="AT238" s="93"/>
      <c r="AU238" s="93"/>
      <c r="AV238" s="93"/>
      <c r="AW238" s="94"/>
      <c r="AX238" s="94"/>
      <c r="AY238" s="94"/>
      <c r="AZ238" s="94"/>
      <c r="BA238" s="94"/>
      <c r="BB238" s="94"/>
      <c r="BC238" s="94"/>
      <c r="BD238" s="94"/>
      <c r="BE238" s="94"/>
      <c r="BF238" s="94"/>
      <c r="BG238" s="94"/>
      <c r="BH238" s="94"/>
      <c r="BI238" s="94"/>
      <c r="BJ238" s="94"/>
      <c r="BK238" s="94"/>
      <c r="BL238" s="94"/>
      <c r="BM238" s="94"/>
      <c r="BN238" s="94"/>
      <c r="BO238" s="94"/>
      <c r="BP238" s="94"/>
      <c r="BQ238" s="94"/>
      <c r="BR238" s="94"/>
      <c r="BS238" s="94"/>
      <c r="BT238" s="94"/>
      <c r="BU238" s="94"/>
      <c r="BV238" s="94"/>
      <c r="BW238" s="94"/>
      <c r="BX238" s="94"/>
      <c r="BY238" s="94"/>
      <c r="BZ238" s="94"/>
      <c r="CA238" s="94"/>
      <c r="CB238" s="94"/>
      <c r="CC238" s="94"/>
      <c r="CD238" s="94"/>
      <c r="CE238" s="94"/>
      <c r="CF238" s="94"/>
      <c r="CG238" s="94"/>
      <c r="CH238" s="94"/>
      <c r="CI238" s="94"/>
      <c r="CJ238" s="94"/>
      <c r="CK238" s="95" t="s">
        <v>374</v>
      </c>
      <c r="CL238" s="96" t="s">
        <v>432</v>
      </c>
    </row>
    <row r="239" spans="1:90" ht="12" x14ac:dyDescent="0.2">
      <c r="A239" s="91" t="s">
        <v>433</v>
      </c>
      <c r="B239" s="160"/>
      <c r="C239" s="97">
        <v>1</v>
      </c>
      <c r="D239" s="97">
        <v>5</v>
      </c>
      <c r="E239" s="97">
        <v>4</v>
      </c>
      <c r="F239" s="97">
        <v>5</v>
      </c>
      <c r="G239" s="97">
        <v>5</v>
      </c>
      <c r="H239" s="97">
        <v>4</v>
      </c>
      <c r="I239" s="97">
        <v>5</v>
      </c>
      <c r="J239" s="97">
        <v>4</v>
      </c>
      <c r="K239" s="97">
        <v>5</v>
      </c>
      <c r="L239" s="93"/>
      <c r="M239" s="93"/>
      <c r="N239" s="93"/>
      <c r="O239" s="93"/>
      <c r="P239" s="93"/>
      <c r="Q239" s="93"/>
      <c r="R239" s="93"/>
      <c r="S239" s="93"/>
      <c r="T239" s="93"/>
      <c r="U239" s="93"/>
      <c r="V239" s="93"/>
      <c r="W239" s="93"/>
      <c r="X239" s="93"/>
      <c r="Y239" s="93"/>
      <c r="Z239" s="93"/>
      <c r="AA239" s="93"/>
      <c r="AB239" s="93"/>
      <c r="AC239" s="93"/>
      <c r="AD239" s="93"/>
      <c r="AE239" s="93"/>
      <c r="AF239" s="93"/>
      <c r="AG239" s="93"/>
      <c r="AH239" s="93"/>
      <c r="AI239" s="93"/>
      <c r="AJ239" s="93"/>
      <c r="AK239" s="93"/>
      <c r="AL239" s="93"/>
      <c r="AM239" s="93"/>
      <c r="AN239" s="93"/>
      <c r="AO239" s="93"/>
      <c r="AP239" s="93"/>
      <c r="AQ239" s="93"/>
      <c r="AR239" s="93"/>
      <c r="AS239" s="93"/>
      <c r="AT239" s="93"/>
      <c r="AU239" s="93"/>
      <c r="AV239" s="93"/>
      <c r="AW239" s="94"/>
      <c r="AX239" s="94"/>
      <c r="AY239" s="94"/>
      <c r="AZ239" s="94"/>
      <c r="BA239" s="94"/>
      <c r="BB239" s="94"/>
      <c r="BC239" s="94"/>
      <c r="BD239" s="94"/>
      <c r="BE239" s="94"/>
      <c r="BF239" s="94"/>
      <c r="BG239" s="94"/>
      <c r="BH239" s="94"/>
      <c r="BI239" s="94"/>
      <c r="BJ239" s="94"/>
      <c r="BK239" s="94"/>
      <c r="BL239" s="94"/>
      <c r="BM239" s="94"/>
      <c r="BN239" s="94"/>
      <c r="BO239" s="94"/>
      <c r="BP239" s="94"/>
      <c r="BQ239" s="94"/>
      <c r="BR239" s="94"/>
      <c r="BS239" s="94"/>
      <c r="BT239" s="94"/>
      <c r="BU239" s="94"/>
      <c r="BV239" s="94"/>
      <c r="BW239" s="94"/>
      <c r="BX239" s="94"/>
      <c r="BY239" s="94"/>
      <c r="BZ239" s="94"/>
      <c r="CA239" s="94"/>
      <c r="CB239" s="94"/>
      <c r="CC239" s="94"/>
      <c r="CD239" s="94"/>
      <c r="CE239" s="94"/>
      <c r="CF239" s="94"/>
      <c r="CG239" s="94"/>
      <c r="CH239" s="94"/>
      <c r="CI239" s="94"/>
      <c r="CJ239" s="94"/>
      <c r="CK239" s="98">
        <f>SUM(C239:CJ239)</f>
        <v>38</v>
      </c>
      <c r="CL239" s="99">
        <f>ROUNDUP(CK239/9,0)</f>
        <v>5</v>
      </c>
    </row>
    <row r="240" spans="1:90" ht="12" x14ac:dyDescent="0.2">
      <c r="A240" s="91" t="s">
        <v>434</v>
      </c>
      <c r="B240" s="160"/>
      <c r="C240" s="97">
        <v>1</v>
      </c>
      <c r="D240" s="97">
        <v>5</v>
      </c>
      <c r="E240" s="97">
        <v>3</v>
      </c>
      <c r="F240" s="97">
        <v>3</v>
      </c>
      <c r="G240" s="97">
        <v>5</v>
      </c>
      <c r="H240" s="97">
        <v>5</v>
      </c>
      <c r="I240" s="97">
        <v>5</v>
      </c>
      <c r="J240" s="97">
        <v>3</v>
      </c>
      <c r="K240" s="97">
        <v>4</v>
      </c>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4"/>
      <c r="AX240" s="94"/>
      <c r="AY240" s="94"/>
      <c r="AZ240" s="94"/>
      <c r="BA240" s="94"/>
      <c r="BB240" s="94"/>
      <c r="BC240" s="94"/>
      <c r="BD240" s="94"/>
      <c r="BE240" s="94"/>
      <c r="BF240" s="94"/>
      <c r="BG240" s="94"/>
      <c r="BH240" s="94"/>
      <c r="BI240" s="94"/>
      <c r="BJ240" s="94"/>
      <c r="BK240" s="94"/>
      <c r="BL240" s="94"/>
      <c r="BM240" s="94"/>
      <c r="BN240" s="94"/>
      <c r="BO240" s="94"/>
      <c r="BP240" s="94"/>
      <c r="BQ240" s="94"/>
      <c r="BR240" s="94"/>
      <c r="BS240" s="94"/>
      <c r="BT240" s="94"/>
      <c r="BU240" s="94"/>
      <c r="BV240" s="94"/>
      <c r="BW240" s="94"/>
      <c r="BX240" s="94"/>
      <c r="BY240" s="94"/>
      <c r="BZ240" s="94"/>
      <c r="CA240" s="94"/>
      <c r="CB240" s="94"/>
      <c r="CC240" s="94"/>
      <c r="CD240" s="94"/>
      <c r="CE240" s="94"/>
      <c r="CF240" s="94"/>
      <c r="CG240" s="94"/>
      <c r="CH240" s="94"/>
      <c r="CI240" s="94"/>
      <c r="CJ240" s="94"/>
      <c r="CK240" s="98">
        <f>SUM(C240:CJ240)</f>
        <v>34</v>
      </c>
      <c r="CL240" s="99">
        <f t="shared" ref="CL240:CL243" si="26">ROUNDUP(CK240/9,0)</f>
        <v>4</v>
      </c>
    </row>
    <row r="241" spans="1:90" ht="12" x14ac:dyDescent="0.2">
      <c r="A241" s="91" t="s">
        <v>435</v>
      </c>
      <c r="B241" s="160"/>
      <c r="C241" s="97">
        <v>1</v>
      </c>
      <c r="D241" s="97">
        <v>5</v>
      </c>
      <c r="E241" s="97">
        <v>5</v>
      </c>
      <c r="F241" s="97">
        <v>2</v>
      </c>
      <c r="G241" s="97">
        <v>5</v>
      </c>
      <c r="H241" s="97">
        <v>5</v>
      </c>
      <c r="I241" s="97">
        <v>5</v>
      </c>
      <c r="J241" s="97">
        <v>4</v>
      </c>
      <c r="K241" s="97">
        <v>5</v>
      </c>
      <c r="L241" s="93"/>
      <c r="M241" s="93"/>
      <c r="N241" s="93"/>
      <c r="O241" s="93"/>
      <c r="P241" s="93"/>
      <c r="Q241" s="93"/>
      <c r="R241" s="93"/>
      <c r="S241" s="93"/>
      <c r="T241" s="93"/>
      <c r="U241" s="93"/>
      <c r="V241" s="93"/>
      <c r="W241" s="93"/>
      <c r="X241" s="93"/>
      <c r="Y241" s="93"/>
      <c r="Z241" s="93"/>
      <c r="AA241" s="93"/>
      <c r="AB241" s="93"/>
      <c r="AC241" s="93"/>
      <c r="AD241" s="93"/>
      <c r="AE241" s="93"/>
      <c r="AF241" s="93"/>
      <c r="AG241" s="93"/>
      <c r="AH241" s="93"/>
      <c r="AI241" s="93"/>
      <c r="AJ241" s="93"/>
      <c r="AK241" s="93"/>
      <c r="AL241" s="93"/>
      <c r="AM241" s="93"/>
      <c r="AN241" s="93"/>
      <c r="AO241" s="93"/>
      <c r="AP241" s="93"/>
      <c r="AQ241" s="93"/>
      <c r="AR241" s="93"/>
      <c r="AS241" s="93"/>
      <c r="AT241" s="93"/>
      <c r="AU241" s="93"/>
      <c r="AV241" s="93"/>
      <c r="AW241" s="94"/>
      <c r="AX241" s="94"/>
      <c r="AY241" s="94"/>
      <c r="AZ241" s="94"/>
      <c r="BA241" s="94"/>
      <c r="BB241" s="94"/>
      <c r="BC241" s="94"/>
      <c r="BD241" s="94"/>
      <c r="BE241" s="94"/>
      <c r="BF241" s="94"/>
      <c r="BG241" s="94"/>
      <c r="BH241" s="94"/>
      <c r="BI241" s="94"/>
      <c r="BJ241" s="94"/>
      <c r="BK241" s="94"/>
      <c r="BL241" s="94"/>
      <c r="BM241" s="94"/>
      <c r="BN241" s="94"/>
      <c r="BO241" s="94"/>
      <c r="BP241" s="94"/>
      <c r="BQ241" s="94"/>
      <c r="BR241" s="94"/>
      <c r="BS241" s="94"/>
      <c r="BT241" s="94"/>
      <c r="BU241" s="94"/>
      <c r="BV241" s="94"/>
      <c r="BW241" s="94"/>
      <c r="BX241" s="94"/>
      <c r="BY241" s="94"/>
      <c r="BZ241" s="94"/>
      <c r="CA241" s="94"/>
      <c r="CB241" s="94"/>
      <c r="CC241" s="94"/>
      <c r="CD241" s="94"/>
      <c r="CE241" s="94"/>
      <c r="CF241" s="94"/>
      <c r="CG241" s="94"/>
      <c r="CH241" s="94"/>
      <c r="CI241" s="94"/>
      <c r="CJ241" s="94"/>
      <c r="CK241" s="98">
        <f>SUM(C241:CJ241)</f>
        <v>37</v>
      </c>
      <c r="CL241" s="99">
        <f t="shared" si="26"/>
        <v>5</v>
      </c>
    </row>
    <row r="242" spans="1:90" ht="12" x14ac:dyDescent="0.2">
      <c r="A242" s="91" t="s">
        <v>436</v>
      </c>
      <c r="B242" s="160"/>
      <c r="C242" s="97">
        <v>1</v>
      </c>
      <c r="D242" s="97">
        <v>5</v>
      </c>
      <c r="E242" s="97">
        <v>4</v>
      </c>
      <c r="F242" s="97">
        <v>3</v>
      </c>
      <c r="G242" s="97">
        <v>5</v>
      </c>
      <c r="H242" s="97">
        <v>4</v>
      </c>
      <c r="I242" s="97">
        <v>5</v>
      </c>
      <c r="J242" s="97">
        <v>4</v>
      </c>
      <c r="K242" s="97">
        <v>4</v>
      </c>
      <c r="L242" s="93"/>
      <c r="M242" s="93"/>
      <c r="N242" s="93"/>
      <c r="O242" s="93"/>
      <c r="P242" s="93"/>
      <c r="Q242" s="93"/>
      <c r="R242" s="93"/>
      <c r="S242" s="93"/>
      <c r="T242" s="93"/>
      <c r="U242" s="93"/>
      <c r="V242" s="93"/>
      <c r="W242" s="93"/>
      <c r="X242" s="93"/>
      <c r="Y242" s="93"/>
      <c r="Z242" s="93"/>
      <c r="AA242" s="93"/>
      <c r="AB242" s="93"/>
      <c r="AC242" s="93"/>
      <c r="AD242" s="93"/>
      <c r="AE242" s="93"/>
      <c r="AF242" s="93"/>
      <c r="AG242" s="93"/>
      <c r="AH242" s="93"/>
      <c r="AI242" s="93"/>
      <c r="AJ242" s="93"/>
      <c r="AK242" s="93"/>
      <c r="AL242" s="93"/>
      <c r="AM242" s="93"/>
      <c r="AN242" s="93"/>
      <c r="AO242" s="93"/>
      <c r="AP242" s="93"/>
      <c r="AQ242" s="93"/>
      <c r="AR242" s="93"/>
      <c r="AS242" s="93"/>
      <c r="AT242" s="93"/>
      <c r="AU242" s="93"/>
      <c r="AV242" s="93"/>
      <c r="AW242" s="94"/>
      <c r="AX242" s="94"/>
      <c r="AY242" s="94"/>
      <c r="AZ242" s="94"/>
      <c r="BA242" s="94"/>
      <c r="BB242" s="94"/>
      <c r="BC242" s="94"/>
      <c r="BD242" s="94"/>
      <c r="BE242" s="94"/>
      <c r="BF242" s="94"/>
      <c r="BG242" s="94"/>
      <c r="BH242" s="94"/>
      <c r="BI242" s="94"/>
      <c r="BJ242" s="94"/>
      <c r="BK242" s="94"/>
      <c r="BL242" s="94"/>
      <c r="BM242" s="94"/>
      <c r="BN242" s="94"/>
      <c r="BO242" s="94"/>
      <c r="BP242" s="94"/>
      <c r="BQ242" s="94"/>
      <c r="BR242" s="94"/>
      <c r="BS242" s="94"/>
      <c r="BT242" s="94"/>
      <c r="BU242" s="94"/>
      <c r="BV242" s="94"/>
      <c r="BW242" s="94"/>
      <c r="BX242" s="94"/>
      <c r="BY242" s="94"/>
      <c r="BZ242" s="94"/>
      <c r="CA242" s="94"/>
      <c r="CB242" s="94"/>
      <c r="CC242" s="94"/>
      <c r="CD242" s="94"/>
      <c r="CE242" s="94"/>
      <c r="CF242" s="94"/>
      <c r="CG242" s="94"/>
      <c r="CH242" s="94"/>
      <c r="CI242" s="94"/>
      <c r="CJ242" s="94"/>
      <c r="CK242" s="98">
        <f>SUM(C242:CJ242)</f>
        <v>35</v>
      </c>
      <c r="CL242" s="99">
        <f t="shared" si="26"/>
        <v>4</v>
      </c>
    </row>
    <row r="243" spans="1:90" ht="12" x14ac:dyDescent="0.2">
      <c r="A243" s="91" t="s">
        <v>437</v>
      </c>
      <c r="B243" s="160"/>
      <c r="C243" s="97">
        <v>2</v>
      </c>
      <c r="D243" s="97">
        <v>5</v>
      </c>
      <c r="E243" s="97">
        <v>5</v>
      </c>
      <c r="F243" s="97">
        <v>4</v>
      </c>
      <c r="G243" s="97">
        <v>5</v>
      </c>
      <c r="H243" s="97">
        <v>4</v>
      </c>
      <c r="I243" s="97">
        <v>5</v>
      </c>
      <c r="J243" s="97">
        <v>4</v>
      </c>
      <c r="K243" s="97">
        <v>4</v>
      </c>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4"/>
      <c r="AX243" s="94"/>
      <c r="AY243" s="94"/>
      <c r="AZ243" s="94"/>
      <c r="BA243" s="94"/>
      <c r="BB243" s="94"/>
      <c r="BC243" s="94"/>
      <c r="BD243" s="94"/>
      <c r="BE243" s="94"/>
      <c r="BF243" s="94"/>
      <c r="BG243" s="94"/>
      <c r="BH243" s="94"/>
      <c r="BI243" s="94"/>
      <c r="BJ243" s="94"/>
      <c r="BK243" s="94"/>
      <c r="BL243" s="94"/>
      <c r="BM243" s="94"/>
      <c r="BN243" s="94"/>
      <c r="BO243" s="94"/>
      <c r="BP243" s="94"/>
      <c r="BQ243" s="94"/>
      <c r="BR243" s="94"/>
      <c r="BS243" s="94"/>
      <c r="BT243" s="94"/>
      <c r="BU243" s="94"/>
      <c r="BV243" s="94"/>
      <c r="BW243" s="94"/>
      <c r="BX243" s="94"/>
      <c r="BY243" s="94"/>
      <c r="BZ243" s="94"/>
      <c r="CA243" s="94"/>
      <c r="CB243" s="94"/>
      <c r="CC243" s="94"/>
      <c r="CD243" s="94"/>
      <c r="CE243" s="94"/>
      <c r="CF243" s="94"/>
      <c r="CG243" s="94"/>
      <c r="CH243" s="94"/>
      <c r="CI243" s="94"/>
      <c r="CJ243" s="94"/>
      <c r="CK243" s="98">
        <f>SUM(C243:CJ243)</f>
        <v>38</v>
      </c>
      <c r="CL243" s="99">
        <f t="shared" si="26"/>
        <v>5</v>
      </c>
    </row>
    <row r="244" spans="1:90" ht="18.75" x14ac:dyDescent="0.2">
      <c r="A244" s="91" t="s">
        <v>438</v>
      </c>
      <c r="B244" s="160"/>
      <c r="C244" s="97" t="s">
        <v>441</v>
      </c>
      <c r="D244" s="97" t="s">
        <v>439</v>
      </c>
      <c r="E244" s="97" t="s">
        <v>439</v>
      </c>
      <c r="F244" s="97" t="s">
        <v>439</v>
      </c>
      <c r="G244" s="97" t="s">
        <v>439</v>
      </c>
      <c r="H244" s="97" t="s">
        <v>439</v>
      </c>
      <c r="I244" s="97" t="s">
        <v>439</v>
      </c>
      <c r="J244" s="97" t="s">
        <v>441</v>
      </c>
      <c r="K244" s="97" t="s">
        <v>439</v>
      </c>
      <c r="L244" s="93"/>
      <c r="M244" s="93"/>
      <c r="N244" s="93"/>
      <c r="O244" s="93"/>
      <c r="P244" s="93"/>
      <c r="Q244" s="93"/>
      <c r="R244" s="93"/>
      <c r="S244" s="93"/>
      <c r="T244" s="93"/>
      <c r="U244" s="93"/>
      <c r="V244" s="93"/>
      <c r="W244" s="93"/>
      <c r="X244" s="93"/>
      <c r="Y244" s="93"/>
      <c r="Z244" s="93"/>
      <c r="AA244" s="93"/>
      <c r="AB244" s="93"/>
      <c r="AC244" s="93"/>
      <c r="AD244" s="93"/>
      <c r="AE244" s="93"/>
      <c r="AF244" s="93"/>
      <c r="AG244" s="93"/>
      <c r="AH244" s="93"/>
      <c r="AI244" s="93"/>
      <c r="AJ244" s="93"/>
      <c r="AK244" s="93"/>
      <c r="AL244" s="93"/>
      <c r="AM244" s="93"/>
      <c r="AN244" s="93"/>
      <c r="AO244" s="93"/>
      <c r="AP244" s="93"/>
      <c r="AQ244" s="93"/>
      <c r="AR244" s="93"/>
      <c r="AS244" s="93"/>
      <c r="AT244" s="93"/>
      <c r="AU244" s="93"/>
      <c r="AV244" s="93"/>
      <c r="AW244" s="94"/>
      <c r="AX244" s="94"/>
      <c r="AY244" s="94"/>
      <c r="AZ244" s="94"/>
      <c r="BA244" s="94"/>
      <c r="BB244" s="94"/>
      <c r="BC244" s="94"/>
      <c r="BD244" s="94"/>
      <c r="BE244" s="94"/>
      <c r="BF244" s="94"/>
      <c r="BG244" s="94"/>
      <c r="BH244" s="94"/>
      <c r="BI244" s="94"/>
      <c r="BJ244" s="94"/>
      <c r="BK244" s="94"/>
      <c r="BL244" s="94"/>
      <c r="BM244" s="94"/>
      <c r="BN244" s="94"/>
      <c r="BO244" s="94"/>
      <c r="BP244" s="94"/>
      <c r="BQ244" s="94"/>
      <c r="BR244" s="94"/>
      <c r="BS244" s="94"/>
      <c r="BT244" s="94"/>
      <c r="BU244" s="94"/>
      <c r="BV244" s="94"/>
      <c r="BW244" s="94"/>
      <c r="BX244" s="94"/>
      <c r="BY244" s="94"/>
      <c r="BZ244" s="94"/>
      <c r="CA244" s="94"/>
      <c r="CB244" s="94"/>
      <c r="CC244" s="94"/>
      <c r="CD244" s="94"/>
      <c r="CE244" s="94"/>
      <c r="CF244" s="94"/>
      <c r="CG244" s="94"/>
      <c r="CH244" s="94"/>
      <c r="CI244" s="94"/>
      <c r="CJ244" s="94"/>
      <c r="CK244" s="98" t="s">
        <v>439</v>
      </c>
      <c r="CL244" s="99" t="s">
        <v>439</v>
      </c>
    </row>
    <row r="245" spans="1:90" ht="18.75" x14ac:dyDescent="0.2">
      <c r="A245" s="91" t="s">
        <v>440</v>
      </c>
      <c r="B245" s="160"/>
      <c r="C245" s="97" t="s">
        <v>441</v>
      </c>
      <c r="D245" s="97" t="s">
        <v>439</v>
      </c>
      <c r="E245" s="97" t="s">
        <v>439</v>
      </c>
      <c r="F245" s="97" t="s">
        <v>441</v>
      </c>
      <c r="G245" s="97" t="s">
        <v>439</v>
      </c>
      <c r="H245" s="97" t="s">
        <v>439</v>
      </c>
      <c r="I245" s="97" t="s">
        <v>439</v>
      </c>
      <c r="J245" s="97" t="s">
        <v>441</v>
      </c>
      <c r="K245" s="97" t="s">
        <v>439</v>
      </c>
      <c r="L245" s="93"/>
      <c r="M245" s="93"/>
      <c r="N245" s="93"/>
      <c r="O245" s="93"/>
      <c r="P245" s="93"/>
      <c r="Q245" s="93"/>
      <c r="R245" s="93"/>
      <c r="S245" s="93"/>
      <c r="T245" s="93"/>
      <c r="U245" s="93"/>
      <c r="V245" s="93"/>
      <c r="W245" s="93"/>
      <c r="X245" s="93"/>
      <c r="Y245" s="93"/>
      <c r="Z245" s="93"/>
      <c r="AA245" s="93"/>
      <c r="AB245" s="93"/>
      <c r="AC245" s="93"/>
      <c r="AD245" s="93"/>
      <c r="AE245" s="93"/>
      <c r="AF245" s="93"/>
      <c r="AG245" s="93"/>
      <c r="AH245" s="93"/>
      <c r="AI245" s="93"/>
      <c r="AJ245" s="93"/>
      <c r="AK245" s="93"/>
      <c r="AL245" s="93"/>
      <c r="AM245" s="93"/>
      <c r="AN245" s="93"/>
      <c r="AO245" s="93"/>
      <c r="AP245" s="93"/>
      <c r="AQ245" s="93"/>
      <c r="AR245" s="93"/>
      <c r="AS245" s="93"/>
      <c r="AT245" s="93"/>
      <c r="AU245" s="93"/>
      <c r="AV245" s="93"/>
      <c r="AW245" s="94"/>
      <c r="AX245" s="94"/>
      <c r="AY245" s="94"/>
      <c r="AZ245" s="94"/>
      <c r="BA245" s="94"/>
      <c r="BB245" s="94"/>
      <c r="BC245" s="94"/>
      <c r="BD245" s="94"/>
      <c r="BE245" s="94"/>
      <c r="BF245" s="94"/>
      <c r="BG245" s="94"/>
      <c r="BH245" s="94"/>
      <c r="BI245" s="94"/>
      <c r="BJ245" s="94"/>
      <c r="BK245" s="94"/>
      <c r="BL245" s="94"/>
      <c r="BM245" s="94"/>
      <c r="BN245" s="94"/>
      <c r="BO245" s="94"/>
      <c r="BP245" s="94"/>
      <c r="BQ245" s="94"/>
      <c r="BR245" s="94"/>
      <c r="BS245" s="94"/>
      <c r="BT245" s="94"/>
      <c r="BU245" s="94"/>
      <c r="BV245" s="94"/>
      <c r="BW245" s="94"/>
      <c r="BX245" s="94"/>
      <c r="BY245" s="94"/>
      <c r="BZ245" s="94"/>
      <c r="CA245" s="94"/>
      <c r="CB245" s="94"/>
      <c r="CC245" s="94"/>
      <c r="CD245" s="94"/>
      <c r="CE245" s="94"/>
      <c r="CF245" s="94"/>
      <c r="CG245" s="94"/>
      <c r="CH245" s="94"/>
      <c r="CI245" s="94"/>
      <c r="CJ245" s="94"/>
      <c r="CK245" s="98" t="s">
        <v>439</v>
      </c>
      <c r="CL245" s="99" t="s">
        <v>439</v>
      </c>
    </row>
    <row r="246" spans="1:90" ht="12" x14ac:dyDescent="0.2">
      <c r="A246" s="91" t="s">
        <v>419</v>
      </c>
      <c r="B246" s="160"/>
      <c r="C246" s="108">
        <v>1</v>
      </c>
      <c r="D246" s="108">
        <v>5</v>
      </c>
      <c r="E246" s="108">
        <v>4</v>
      </c>
      <c r="F246" s="108">
        <v>2</v>
      </c>
      <c r="G246" s="108">
        <v>5</v>
      </c>
      <c r="H246" s="108">
        <v>5</v>
      </c>
      <c r="I246" s="108">
        <v>5</v>
      </c>
      <c r="J246" s="108">
        <v>3</v>
      </c>
      <c r="K246" s="108">
        <v>4</v>
      </c>
      <c r="L246" s="93"/>
      <c r="M246" s="93"/>
      <c r="N246" s="93"/>
      <c r="O246" s="93"/>
      <c r="P246" s="93"/>
      <c r="Q246" s="93"/>
      <c r="R246" s="93"/>
      <c r="S246" s="93"/>
      <c r="T246" s="93"/>
      <c r="U246" s="93"/>
      <c r="V246" s="93"/>
      <c r="W246" s="93"/>
      <c r="X246" s="93"/>
      <c r="Y246" s="93"/>
      <c r="Z246" s="93"/>
      <c r="AA246" s="93"/>
      <c r="AB246" s="93"/>
      <c r="AC246" s="93"/>
      <c r="AD246" s="93"/>
      <c r="AE246" s="93"/>
      <c r="AF246" s="93"/>
      <c r="AG246" s="93"/>
      <c r="AH246" s="93"/>
      <c r="AI246" s="93"/>
      <c r="AJ246" s="93"/>
      <c r="AK246" s="93"/>
      <c r="AL246" s="93"/>
      <c r="AM246" s="93"/>
      <c r="AN246" s="93"/>
      <c r="AO246" s="93"/>
      <c r="AP246" s="93"/>
      <c r="AQ246" s="93"/>
      <c r="AR246" s="93"/>
      <c r="AS246" s="93"/>
      <c r="AT246" s="93"/>
      <c r="AU246" s="93"/>
      <c r="AV246" s="93"/>
      <c r="AW246" s="94"/>
      <c r="AX246" s="94"/>
      <c r="AY246" s="94"/>
      <c r="AZ246" s="94"/>
      <c r="BA246" s="94"/>
      <c r="BB246" s="94"/>
      <c r="BC246" s="94"/>
      <c r="BD246" s="94"/>
      <c r="BE246" s="94"/>
      <c r="BF246" s="94"/>
      <c r="BG246" s="94"/>
      <c r="BH246" s="94"/>
      <c r="BI246" s="94"/>
      <c r="BJ246" s="94"/>
      <c r="BK246" s="94"/>
      <c r="BL246" s="94"/>
      <c r="BM246" s="94"/>
      <c r="BN246" s="94"/>
      <c r="BO246" s="94"/>
      <c r="BP246" s="94"/>
      <c r="BQ246" s="94"/>
      <c r="BR246" s="94"/>
      <c r="BS246" s="94"/>
      <c r="BT246" s="94"/>
      <c r="BU246" s="94"/>
      <c r="BV246" s="94"/>
      <c r="BW246" s="94"/>
      <c r="BX246" s="94"/>
      <c r="BY246" s="94"/>
      <c r="BZ246" s="94"/>
      <c r="CA246" s="94"/>
      <c r="CB246" s="94"/>
      <c r="CC246" s="94"/>
      <c r="CD246" s="94"/>
      <c r="CE246" s="94"/>
      <c r="CF246" s="94"/>
      <c r="CG246" s="94"/>
      <c r="CH246" s="94"/>
      <c r="CI246" s="94"/>
      <c r="CJ246" s="94"/>
      <c r="CK246" s="98">
        <f>SUM(C246:CJ246)</f>
        <v>34</v>
      </c>
      <c r="CL246" s="99">
        <f>ROUNDUP(CK246/9,0)</f>
        <v>4</v>
      </c>
    </row>
    <row r="247" spans="1:90" ht="12" x14ac:dyDescent="0.2">
      <c r="A247" s="100" t="s">
        <v>495</v>
      </c>
      <c r="B247" s="161" t="s">
        <v>496</v>
      </c>
      <c r="C247" s="101">
        <v>119</v>
      </c>
      <c r="D247" s="101">
        <v>54</v>
      </c>
      <c r="E247" s="101">
        <v>48</v>
      </c>
      <c r="F247" s="101">
        <v>48</v>
      </c>
      <c r="G247" s="101">
        <v>79</v>
      </c>
      <c r="H247" s="101">
        <v>53</v>
      </c>
      <c r="I247" s="101">
        <v>109</v>
      </c>
      <c r="J247" s="101">
        <v>44</v>
      </c>
      <c r="K247" s="101">
        <v>72</v>
      </c>
      <c r="L247" s="101">
        <v>73</v>
      </c>
      <c r="M247" s="101">
        <v>88</v>
      </c>
      <c r="N247" s="101">
        <v>107</v>
      </c>
      <c r="O247" s="101">
        <v>125</v>
      </c>
      <c r="P247" s="101">
        <v>126</v>
      </c>
      <c r="Q247" s="101">
        <v>143</v>
      </c>
      <c r="R247" s="101">
        <v>87</v>
      </c>
      <c r="S247" s="101">
        <v>55</v>
      </c>
      <c r="T247" s="101">
        <v>64</v>
      </c>
      <c r="U247" s="101">
        <v>130</v>
      </c>
      <c r="V247" s="101">
        <v>52</v>
      </c>
      <c r="W247" s="101">
        <v>47</v>
      </c>
      <c r="X247" s="101">
        <v>51</v>
      </c>
      <c r="Y247" s="101">
        <v>177</v>
      </c>
      <c r="Z247" s="101">
        <v>56</v>
      </c>
      <c r="AA247" s="102"/>
      <c r="AB247" s="102"/>
      <c r="AC247" s="102"/>
      <c r="AD247" s="102"/>
      <c r="AE247" s="102"/>
      <c r="AF247" s="102"/>
      <c r="AG247" s="102"/>
      <c r="AH247" s="102"/>
      <c r="AI247" s="102"/>
      <c r="AJ247" s="102"/>
      <c r="AK247" s="102"/>
      <c r="AL247" s="102"/>
      <c r="AM247" s="102"/>
      <c r="AN247" s="102"/>
      <c r="AO247" s="102"/>
      <c r="AP247" s="102"/>
      <c r="AQ247" s="102"/>
      <c r="AR247" s="102"/>
      <c r="AS247" s="102"/>
      <c r="AT247" s="102"/>
      <c r="AU247" s="102"/>
      <c r="AV247" s="102"/>
      <c r="AW247" s="106"/>
      <c r="AX247" s="106"/>
      <c r="AY247" s="106"/>
      <c r="AZ247" s="106"/>
      <c r="BA247" s="106"/>
      <c r="BB247" s="106"/>
      <c r="BC247" s="106"/>
      <c r="BD247" s="106"/>
      <c r="BE247" s="106"/>
      <c r="BF247" s="106"/>
      <c r="BG247" s="106"/>
      <c r="BH247" s="106"/>
      <c r="BI247" s="106"/>
      <c r="BJ247" s="106"/>
      <c r="BK247" s="106"/>
      <c r="BL247" s="106"/>
      <c r="BM247" s="106"/>
      <c r="BN247" s="106"/>
      <c r="BO247" s="106"/>
      <c r="BP247" s="106"/>
      <c r="BQ247" s="106"/>
      <c r="BR247" s="106"/>
      <c r="BS247" s="106"/>
      <c r="BT247" s="106"/>
      <c r="BU247" s="106"/>
      <c r="BV247" s="106"/>
      <c r="BW247" s="106"/>
      <c r="BX247" s="106"/>
      <c r="BY247" s="106"/>
      <c r="BZ247" s="106"/>
      <c r="CA247" s="106"/>
      <c r="CB247" s="106"/>
      <c r="CC247" s="106"/>
      <c r="CD247" s="106"/>
      <c r="CE247" s="106"/>
      <c r="CF247" s="106"/>
      <c r="CG247" s="106"/>
      <c r="CH247" s="106"/>
      <c r="CI247" s="106"/>
      <c r="CJ247" s="106"/>
      <c r="CK247" s="95" t="s">
        <v>374</v>
      </c>
      <c r="CL247" s="96" t="s">
        <v>432</v>
      </c>
    </row>
    <row r="248" spans="1:90" ht="12" x14ac:dyDescent="0.2">
      <c r="A248" s="100" t="s">
        <v>433</v>
      </c>
      <c r="B248" s="161"/>
      <c r="C248" s="103">
        <v>4</v>
      </c>
      <c r="D248" s="103">
        <v>5</v>
      </c>
      <c r="E248" s="103">
        <v>4</v>
      </c>
      <c r="F248" s="103">
        <v>4</v>
      </c>
      <c r="G248" s="103">
        <v>5</v>
      </c>
      <c r="H248" s="103">
        <v>4</v>
      </c>
      <c r="I248" s="103">
        <v>5</v>
      </c>
      <c r="J248" s="103">
        <v>2</v>
      </c>
      <c r="K248" s="103">
        <v>5</v>
      </c>
      <c r="L248" s="103">
        <v>5</v>
      </c>
      <c r="M248" s="103">
        <v>5</v>
      </c>
      <c r="N248" s="103">
        <v>4</v>
      </c>
      <c r="O248" s="103">
        <v>3</v>
      </c>
      <c r="P248" s="103">
        <v>3</v>
      </c>
      <c r="Q248" s="103">
        <v>5</v>
      </c>
      <c r="R248" s="103">
        <v>4</v>
      </c>
      <c r="S248" s="103">
        <v>5</v>
      </c>
      <c r="T248" s="103">
        <v>5</v>
      </c>
      <c r="U248" s="103">
        <v>5</v>
      </c>
      <c r="V248" s="103">
        <v>4</v>
      </c>
      <c r="W248" s="103">
        <v>5</v>
      </c>
      <c r="X248" s="103">
        <v>5</v>
      </c>
      <c r="Y248" s="103">
        <v>3</v>
      </c>
      <c r="Z248" s="103">
        <v>4</v>
      </c>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6"/>
      <c r="AX248" s="106"/>
      <c r="AY248" s="106"/>
      <c r="AZ248" s="106"/>
      <c r="BA248" s="106"/>
      <c r="BB248" s="106"/>
      <c r="BC248" s="106"/>
      <c r="BD248" s="106"/>
      <c r="BE248" s="106"/>
      <c r="BF248" s="106"/>
      <c r="BG248" s="106"/>
      <c r="BH248" s="106"/>
      <c r="BI248" s="106"/>
      <c r="BJ248" s="106"/>
      <c r="BK248" s="106"/>
      <c r="BL248" s="106"/>
      <c r="BM248" s="106"/>
      <c r="BN248" s="106"/>
      <c r="BO248" s="106"/>
      <c r="BP248" s="106"/>
      <c r="BQ248" s="106"/>
      <c r="BR248" s="106"/>
      <c r="BS248" s="106"/>
      <c r="BT248" s="106"/>
      <c r="BU248" s="106"/>
      <c r="BV248" s="106"/>
      <c r="BW248" s="106"/>
      <c r="BX248" s="106"/>
      <c r="BY248" s="106"/>
      <c r="BZ248" s="106"/>
      <c r="CA248" s="106"/>
      <c r="CB248" s="106"/>
      <c r="CC248" s="106"/>
      <c r="CD248" s="106"/>
      <c r="CE248" s="106"/>
      <c r="CF248" s="106"/>
      <c r="CG248" s="106"/>
      <c r="CH248" s="106"/>
      <c r="CI248" s="106"/>
      <c r="CJ248" s="106"/>
      <c r="CK248" s="98">
        <f>SUM(C248:CJ248)</f>
        <v>103</v>
      </c>
      <c r="CL248" s="99">
        <f>ROUNDUP(CK248/24,0)</f>
        <v>5</v>
      </c>
    </row>
    <row r="249" spans="1:90" ht="12" x14ac:dyDescent="0.2">
      <c r="A249" s="100" t="s">
        <v>434</v>
      </c>
      <c r="B249" s="161"/>
      <c r="C249" s="103">
        <v>4</v>
      </c>
      <c r="D249" s="103">
        <v>5</v>
      </c>
      <c r="E249" s="103">
        <v>3</v>
      </c>
      <c r="F249" s="103">
        <v>4</v>
      </c>
      <c r="G249" s="103">
        <v>4</v>
      </c>
      <c r="H249" s="103">
        <v>4</v>
      </c>
      <c r="I249" s="103">
        <v>5</v>
      </c>
      <c r="J249" s="103">
        <v>1</v>
      </c>
      <c r="K249" s="103">
        <v>5</v>
      </c>
      <c r="L249" s="103">
        <v>5</v>
      </c>
      <c r="M249" s="103">
        <v>5</v>
      </c>
      <c r="N249" s="103">
        <v>4</v>
      </c>
      <c r="O249" s="103">
        <v>3</v>
      </c>
      <c r="P249" s="103">
        <v>3</v>
      </c>
      <c r="Q249" s="103">
        <v>5</v>
      </c>
      <c r="R249" s="103">
        <v>4</v>
      </c>
      <c r="S249" s="103">
        <v>5</v>
      </c>
      <c r="T249" s="103">
        <v>5</v>
      </c>
      <c r="U249" s="103">
        <v>5</v>
      </c>
      <c r="V249" s="103">
        <v>4</v>
      </c>
      <c r="W249" s="103">
        <v>4</v>
      </c>
      <c r="X249" s="103">
        <v>5</v>
      </c>
      <c r="Y249" s="103">
        <v>3</v>
      </c>
      <c r="Z249" s="103">
        <v>5</v>
      </c>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6"/>
      <c r="AX249" s="106"/>
      <c r="AY249" s="106"/>
      <c r="AZ249" s="106"/>
      <c r="BA249" s="106"/>
      <c r="BB249" s="106"/>
      <c r="BC249" s="106"/>
      <c r="BD249" s="106"/>
      <c r="BE249" s="106"/>
      <c r="BF249" s="106"/>
      <c r="BG249" s="106"/>
      <c r="BH249" s="106"/>
      <c r="BI249" s="106"/>
      <c r="BJ249" s="106"/>
      <c r="BK249" s="106"/>
      <c r="BL249" s="106"/>
      <c r="BM249" s="106"/>
      <c r="BN249" s="106"/>
      <c r="BO249" s="106"/>
      <c r="BP249" s="106"/>
      <c r="BQ249" s="106"/>
      <c r="BR249" s="106"/>
      <c r="BS249" s="106"/>
      <c r="BT249" s="106"/>
      <c r="BU249" s="106"/>
      <c r="BV249" s="106"/>
      <c r="BW249" s="106"/>
      <c r="BX249" s="106"/>
      <c r="BY249" s="106"/>
      <c r="BZ249" s="106"/>
      <c r="CA249" s="106"/>
      <c r="CB249" s="106"/>
      <c r="CC249" s="106"/>
      <c r="CD249" s="106"/>
      <c r="CE249" s="106"/>
      <c r="CF249" s="106"/>
      <c r="CG249" s="106"/>
      <c r="CH249" s="106"/>
      <c r="CI249" s="106"/>
      <c r="CJ249" s="106"/>
      <c r="CK249" s="98">
        <f>SUM(C249:CJ249)</f>
        <v>100</v>
      </c>
      <c r="CL249" s="99">
        <f t="shared" ref="CL249:CL252" si="27">ROUNDUP(CK249/24,0)</f>
        <v>5</v>
      </c>
    </row>
    <row r="250" spans="1:90" ht="12" x14ac:dyDescent="0.2">
      <c r="A250" s="100" t="s">
        <v>435</v>
      </c>
      <c r="B250" s="161"/>
      <c r="C250" s="103">
        <v>4</v>
      </c>
      <c r="D250" s="103">
        <v>5</v>
      </c>
      <c r="E250" s="103">
        <v>3</v>
      </c>
      <c r="F250" s="103">
        <v>3</v>
      </c>
      <c r="G250" s="103">
        <v>5</v>
      </c>
      <c r="H250" s="103">
        <v>5</v>
      </c>
      <c r="I250" s="103">
        <v>5</v>
      </c>
      <c r="J250" s="103">
        <v>1</v>
      </c>
      <c r="K250" s="103">
        <v>5</v>
      </c>
      <c r="L250" s="103">
        <v>5</v>
      </c>
      <c r="M250" s="103">
        <v>5</v>
      </c>
      <c r="N250" s="103">
        <v>5</v>
      </c>
      <c r="O250" s="103">
        <v>3</v>
      </c>
      <c r="P250" s="103">
        <v>4</v>
      </c>
      <c r="Q250" s="103">
        <v>5</v>
      </c>
      <c r="R250" s="103">
        <v>3</v>
      </c>
      <c r="S250" s="103">
        <v>4</v>
      </c>
      <c r="T250" s="103">
        <v>5</v>
      </c>
      <c r="U250" s="103">
        <v>4</v>
      </c>
      <c r="V250" s="103">
        <v>4</v>
      </c>
      <c r="W250" s="103">
        <v>5</v>
      </c>
      <c r="X250" s="103">
        <v>5</v>
      </c>
      <c r="Y250" s="103">
        <v>2</v>
      </c>
      <c r="Z250" s="103">
        <v>4</v>
      </c>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6"/>
      <c r="AX250" s="106"/>
      <c r="AY250" s="106"/>
      <c r="AZ250" s="106"/>
      <c r="BA250" s="106"/>
      <c r="BB250" s="106"/>
      <c r="BC250" s="106"/>
      <c r="BD250" s="106"/>
      <c r="BE250" s="106"/>
      <c r="BF250" s="106"/>
      <c r="BG250" s="106"/>
      <c r="BH250" s="106"/>
      <c r="BI250" s="106"/>
      <c r="BJ250" s="106"/>
      <c r="BK250" s="106"/>
      <c r="BL250" s="106"/>
      <c r="BM250" s="106"/>
      <c r="BN250" s="106"/>
      <c r="BO250" s="106"/>
      <c r="BP250" s="106"/>
      <c r="BQ250" s="106"/>
      <c r="BR250" s="106"/>
      <c r="BS250" s="106"/>
      <c r="BT250" s="106"/>
      <c r="BU250" s="106"/>
      <c r="BV250" s="106"/>
      <c r="BW250" s="106"/>
      <c r="BX250" s="106"/>
      <c r="BY250" s="106"/>
      <c r="BZ250" s="106"/>
      <c r="CA250" s="106"/>
      <c r="CB250" s="106"/>
      <c r="CC250" s="106"/>
      <c r="CD250" s="106"/>
      <c r="CE250" s="106"/>
      <c r="CF250" s="106"/>
      <c r="CG250" s="106"/>
      <c r="CH250" s="106"/>
      <c r="CI250" s="106"/>
      <c r="CJ250" s="106"/>
      <c r="CK250" s="98">
        <f>SUM(C250:CJ250)</f>
        <v>99</v>
      </c>
      <c r="CL250" s="99">
        <f t="shared" si="27"/>
        <v>5</v>
      </c>
    </row>
    <row r="251" spans="1:90" ht="12" x14ac:dyDescent="0.2">
      <c r="A251" s="100" t="s">
        <v>436</v>
      </c>
      <c r="B251" s="161"/>
      <c r="C251" s="103">
        <v>4</v>
      </c>
      <c r="D251" s="103">
        <v>5</v>
      </c>
      <c r="E251" s="103">
        <v>3</v>
      </c>
      <c r="F251" s="103">
        <v>3</v>
      </c>
      <c r="G251" s="103">
        <v>4</v>
      </c>
      <c r="H251" s="103">
        <v>5</v>
      </c>
      <c r="I251" s="103">
        <v>5</v>
      </c>
      <c r="J251" s="103">
        <v>1</v>
      </c>
      <c r="K251" s="103">
        <v>5</v>
      </c>
      <c r="L251" s="103">
        <v>5</v>
      </c>
      <c r="M251" s="103">
        <v>5</v>
      </c>
      <c r="N251" s="103">
        <v>4</v>
      </c>
      <c r="O251" s="103">
        <v>3</v>
      </c>
      <c r="P251" s="103">
        <v>2</v>
      </c>
      <c r="Q251" s="103">
        <v>5</v>
      </c>
      <c r="R251" s="103">
        <v>5</v>
      </c>
      <c r="S251" s="103">
        <v>5</v>
      </c>
      <c r="T251" s="103">
        <v>5</v>
      </c>
      <c r="U251" s="103">
        <v>4</v>
      </c>
      <c r="V251" s="103">
        <v>4</v>
      </c>
      <c r="W251" s="103">
        <v>4</v>
      </c>
      <c r="X251" s="103">
        <v>5</v>
      </c>
      <c r="Y251" s="103">
        <v>3</v>
      </c>
      <c r="Z251" s="103">
        <v>4</v>
      </c>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6"/>
      <c r="AX251" s="106"/>
      <c r="AY251" s="106"/>
      <c r="AZ251" s="106"/>
      <c r="BA251" s="106"/>
      <c r="BB251" s="106"/>
      <c r="BC251" s="106"/>
      <c r="BD251" s="106"/>
      <c r="BE251" s="106"/>
      <c r="BF251" s="106"/>
      <c r="BG251" s="106"/>
      <c r="BH251" s="106"/>
      <c r="BI251" s="106"/>
      <c r="BJ251" s="106"/>
      <c r="BK251" s="106"/>
      <c r="BL251" s="106"/>
      <c r="BM251" s="106"/>
      <c r="BN251" s="106"/>
      <c r="BO251" s="106"/>
      <c r="BP251" s="106"/>
      <c r="BQ251" s="106"/>
      <c r="BR251" s="106"/>
      <c r="BS251" s="106"/>
      <c r="BT251" s="106"/>
      <c r="BU251" s="106"/>
      <c r="BV251" s="106"/>
      <c r="BW251" s="106"/>
      <c r="BX251" s="106"/>
      <c r="BY251" s="106"/>
      <c r="BZ251" s="106"/>
      <c r="CA251" s="106"/>
      <c r="CB251" s="106"/>
      <c r="CC251" s="106"/>
      <c r="CD251" s="106"/>
      <c r="CE251" s="106"/>
      <c r="CF251" s="106"/>
      <c r="CG251" s="106"/>
      <c r="CH251" s="106"/>
      <c r="CI251" s="106"/>
      <c r="CJ251" s="106"/>
      <c r="CK251" s="98">
        <f>SUM(C251:CJ251)</f>
        <v>98</v>
      </c>
      <c r="CL251" s="99">
        <f t="shared" si="27"/>
        <v>5</v>
      </c>
    </row>
    <row r="252" spans="1:90" ht="12" x14ac:dyDescent="0.2">
      <c r="A252" s="100" t="s">
        <v>437</v>
      </c>
      <c r="B252" s="161"/>
      <c r="C252" s="103">
        <v>5</v>
      </c>
      <c r="D252" s="103">
        <v>5</v>
      </c>
      <c r="E252" s="103">
        <v>4</v>
      </c>
      <c r="F252" s="103">
        <v>4</v>
      </c>
      <c r="G252" s="103">
        <v>5</v>
      </c>
      <c r="H252" s="103">
        <v>5</v>
      </c>
      <c r="I252" s="103">
        <v>5</v>
      </c>
      <c r="J252" s="103">
        <v>2</v>
      </c>
      <c r="K252" s="103">
        <v>5</v>
      </c>
      <c r="L252" s="103">
        <v>5</v>
      </c>
      <c r="M252" s="103">
        <v>5</v>
      </c>
      <c r="N252" s="103">
        <v>4</v>
      </c>
      <c r="O252" s="103">
        <v>4</v>
      </c>
      <c r="P252" s="103">
        <v>4</v>
      </c>
      <c r="Q252" s="103">
        <v>5</v>
      </c>
      <c r="R252" s="103">
        <v>4</v>
      </c>
      <c r="S252" s="103">
        <v>4</v>
      </c>
      <c r="T252" s="103">
        <v>5</v>
      </c>
      <c r="U252" s="103">
        <v>5</v>
      </c>
      <c r="V252" s="103">
        <v>4</v>
      </c>
      <c r="W252" s="103">
        <v>5</v>
      </c>
      <c r="X252" s="103">
        <v>5</v>
      </c>
      <c r="Y252" s="103">
        <v>2</v>
      </c>
      <c r="Z252" s="103">
        <v>5</v>
      </c>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6"/>
      <c r="AX252" s="106"/>
      <c r="AY252" s="106"/>
      <c r="AZ252" s="106"/>
      <c r="BA252" s="106"/>
      <c r="BB252" s="106"/>
      <c r="BC252" s="106"/>
      <c r="BD252" s="106"/>
      <c r="BE252" s="106"/>
      <c r="BF252" s="106"/>
      <c r="BG252" s="106"/>
      <c r="BH252" s="106"/>
      <c r="BI252" s="106"/>
      <c r="BJ252" s="106"/>
      <c r="BK252" s="106"/>
      <c r="BL252" s="106"/>
      <c r="BM252" s="106"/>
      <c r="BN252" s="106"/>
      <c r="BO252" s="106"/>
      <c r="BP252" s="106"/>
      <c r="BQ252" s="106"/>
      <c r="BR252" s="106"/>
      <c r="BS252" s="106"/>
      <c r="BT252" s="106"/>
      <c r="BU252" s="106"/>
      <c r="BV252" s="106"/>
      <c r="BW252" s="106"/>
      <c r="BX252" s="106"/>
      <c r="BY252" s="106"/>
      <c r="BZ252" s="106"/>
      <c r="CA252" s="106"/>
      <c r="CB252" s="106"/>
      <c r="CC252" s="106"/>
      <c r="CD252" s="106"/>
      <c r="CE252" s="106"/>
      <c r="CF252" s="106"/>
      <c r="CG252" s="106"/>
      <c r="CH252" s="106"/>
      <c r="CI252" s="106"/>
      <c r="CJ252" s="106"/>
      <c r="CK252" s="98">
        <f>SUM(C252:CJ252)</f>
        <v>106</v>
      </c>
      <c r="CL252" s="99">
        <f t="shared" si="27"/>
        <v>5</v>
      </c>
    </row>
    <row r="253" spans="1:90" ht="18.75" x14ac:dyDescent="0.2">
      <c r="A253" s="100" t="s">
        <v>438</v>
      </c>
      <c r="B253" s="161"/>
      <c r="C253" s="103" t="s">
        <v>439</v>
      </c>
      <c r="D253" s="103" t="s">
        <v>439</v>
      </c>
      <c r="E253" s="103" t="s">
        <v>439</v>
      </c>
      <c r="F253" s="103" t="s">
        <v>439</v>
      </c>
      <c r="G253" s="103" t="s">
        <v>439</v>
      </c>
      <c r="H253" s="103" t="s">
        <v>439</v>
      </c>
      <c r="I253" s="103" t="s">
        <v>439</v>
      </c>
      <c r="J253" s="103" t="s">
        <v>439</v>
      </c>
      <c r="K253" s="103" t="s">
        <v>439</v>
      </c>
      <c r="L253" s="103" t="s">
        <v>439</v>
      </c>
      <c r="M253" s="103" t="s">
        <v>439</v>
      </c>
      <c r="N253" s="103" t="s">
        <v>441</v>
      </c>
      <c r="O253" s="103" t="s">
        <v>439</v>
      </c>
      <c r="P253" s="103" t="s">
        <v>439</v>
      </c>
      <c r="Q253" s="103" t="s">
        <v>439</v>
      </c>
      <c r="R253" s="103" t="s">
        <v>439</v>
      </c>
      <c r="S253" s="103" t="s">
        <v>439</v>
      </c>
      <c r="T253" s="103" t="s">
        <v>439</v>
      </c>
      <c r="U253" s="103" t="s">
        <v>439</v>
      </c>
      <c r="V253" s="103" t="s">
        <v>439</v>
      </c>
      <c r="W253" s="103" t="s">
        <v>439</v>
      </c>
      <c r="X253" s="103" t="s">
        <v>439</v>
      </c>
      <c r="Y253" s="103" t="s">
        <v>439</v>
      </c>
      <c r="Z253" s="103" t="s">
        <v>439</v>
      </c>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6"/>
      <c r="AX253" s="106"/>
      <c r="AY253" s="106"/>
      <c r="AZ253" s="106"/>
      <c r="BA253" s="106"/>
      <c r="BB253" s="106"/>
      <c r="BC253" s="106"/>
      <c r="BD253" s="106"/>
      <c r="BE253" s="106"/>
      <c r="BF253" s="106"/>
      <c r="BG253" s="106"/>
      <c r="BH253" s="106"/>
      <c r="BI253" s="106"/>
      <c r="BJ253" s="106"/>
      <c r="BK253" s="106"/>
      <c r="BL253" s="106"/>
      <c r="BM253" s="106"/>
      <c r="BN253" s="106"/>
      <c r="BO253" s="106"/>
      <c r="BP253" s="106"/>
      <c r="BQ253" s="106"/>
      <c r="BR253" s="106"/>
      <c r="BS253" s="106"/>
      <c r="BT253" s="106"/>
      <c r="BU253" s="106"/>
      <c r="BV253" s="106"/>
      <c r="BW253" s="106"/>
      <c r="BX253" s="106"/>
      <c r="BY253" s="106"/>
      <c r="BZ253" s="106"/>
      <c r="CA253" s="106"/>
      <c r="CB253" s="106"/>
      <c r="CC253" s="106"/>
      <c r="CD253" s="106"/>
      <c r="CE253" s="106"/>
      <c r="CF253" s="106"/>
      <c r="CG253" s="106"/>
      <c r="CH253" s="106"/>
      <c r="CI253" s="106"/>
      <c r="CJ253" s="106"/>
      <c r="CK253" s="98" t="s">
        <v>439</v>
      </c>
      <c r="CL253" s="99" t="s">
        <v>439</v>
      </c>
    </row>
    <row r="254" spans="1:90" ht="18.75" x14ac:dyDescent="0.2">
      <c r="A254" s="100" t="s">
        <v>440</v>
      </c>
      <c r="B254" s="161"/>
      <c r="C254" s="103" t="s">
        <v>439</v>
      </c>
      <c r="D254" s="103" t="s">
        <v>439</v>
      </c>
      <c r="E254" s="103" t="s">
        <v>439</v>
      </c>
      <c r="F254" s="103" t="s">
        <v>439</v>
      </c>
      <c r="G254" s="103" t="s">
        <v>439</v>
      </c>
      <c r="H254" s="103" t="s">
        <v>439</v>
      </c>
      <c r="I254" s="103" t="s">
        <v>439</v>
      </c>
      <c r="J254" s="103" t="s">
        <v>441</v>
      </c>
      <c r="K254" s="103" t="s">
        <v>439</v>
      </c>
      <c r="L254" s="103" t="s">
        <v>439</v>
      </c>
      <c r="M254" s="103" t="s">
        <v>439</v>
      </c>
      <c r="N254" s="103" t="s">
        <v>441</v>
      </c>
      <c r="O254" s="103" t="s">
        <v>439</v>
      </c>
      <c r="P254" s="103" t="s">
        <v>439</v>
      </c>
      <c r="Q254" s="103" t="s">
        <v>439</v>
      </c>
      <c r="R254" s="103" t="s">
        <v>439</v>
      </c>
      <c r="S254" s="103" t="s">
        <v>439</v>
      </c>
      <c r="T254" s="103" t="s">
        <v>439</v>
      </c>
      <c r="U254" s="103" t="s">
        <v>439</v>
      </c>
      <c r="V254" s="103" t="s">
        <v>441</v>
      </c>
      <c r="W254" s="103" t="s">
        <v>439</v>
      </c>
      <c r="X254" s="103" t="s">
        <v>439</v>
      </c>
      <c r="Y254" s="103" t="s">
        <v>439</v>
      </c>
      <c r="Z254" s="103" t="s">
        <v>439</v>
      </c>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6"/>
      <c r="AX254" s="106"/>
      <c r="AY254" s="106"/>
      <c r="AZ254" s="106"/>
      <c r="BA254" s="106"/>
      <c r="BB254" s="106"/>
      <c r="BC254" s="106"/>
      <c r="BD254" s="106"/>
      <c r="BE254" s="106"/>
      <c r="BF254" s="106"/>
      <c r="BG254" s="106"/>
      <c r="BH254" s="106"/>
      <c r="BI254" s="106"/>
      <c r="BJ254" s="106"/>
      <c r="BK254" s="106"/>
      <c r="BL254" s="106"/>
      <c r="BM254" s="106"/>
      <c r="BN254" s="106"/>
      <c r="BO254" s="106"/>
      <c r="BP254" s="106"/>
      <c r="BQ254" s="106"/>
      <c r="BR254" s="106"/>
      <c r="BS254" s="106"/>
      <c r="BT254" s="106"/>
      <c r="BU254" s="106"/>
      <c r="BV254" s="106"/>
      <c r="BW254" s="106"/>
      <c r="BX254" s="106"/>
      <c r="BY254" s="106"/>
      <c r="BZ254" s="106"/>
      <c r="CA254" s="106"/>
      <c r="CB254" s="106"/>
      <c r="CC254" s="106"/>
      <c r="CD254" s="106"/>
      <c r="CE254" s="106"/>
      <c r="CF254" s="106"/>
      <c r="CG254" s="106"/>
      <c r="CH254" s="106"/>
      <c r="CI254" s="106"/>
      <c r="CJ254" s="106"/>
      <c r="CK254" s="98" t="s">
        <v>439</v>
      </c>
      <c r="CL254" s="99" t="s">
        <v>439</v>
      </c>
    </row>
    <row r="255" spans="1:90" ht="12" x14ac:dyDescent="0.2">
      <c r="A255" s="100" t="s">
        <v>419</v>
      </c>
      <c r="B255" s="161"/>
      <c r="C255" s="103">
        <v>4</v>
      </c>
      <c r="D255" s="103">
        <v>5</v>
      </c>
      <c r="E255" s="103">
        <v>4</v>
      </c>
      <c r="F255" s="103">
        <v>4</v>
      </c>
      <c r="G255" s="103">
        <v>5</v>
      </c>
      <c r="H255" s="103">
        <v>4</v>
      </c>
      <c r="I255" s="103">
        <v>3</v>
      </c>
      <c r="J255" s="103">
        <v>2</v>
      </c>
      <c r="K255" s="103">
        <v>5</v>
      </c>
      <c r="L255" s="103">
        <v>5</v>
      </c>
      <c r="M255" s="103">
        <v>5</v>
      </c>
      <c r="N255" s="103">
        <v>4</v>
      </c>
      <c r="O255" s="103">
        <v>3</v>
      </c>
      <c r="P255" s="103">
        <v>3</v>
      </c>
      <c r="Q255" s="103">
        <v>5</v>
      </c>
      <c r="R255" s="103">
        <v>4</v>
      </c>
      <c r="S255" s="103">
        <v>4</v>
      </c>
      <c r="T255" s="103">
        <v>5</v>
      </c>
      <c r="U255" s="103">
        <v>4</v>
      </c>
      <c r="V255" s="103">
        <v>4</v>
      </c>
      <c r="W255" s="103">
        <v>4</v>
      </c>
      <c r="X255" s="103">
        <v>5</v>
      </c>
      <c r="Y255" s="103">
        <v>3</v>
      </c>
      <c r="Z255" s="103">
        <v>4</v>
      </c>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6"/>
      <c r="AX255" s="106"/>
      <c r="AY255" s="106"/>
      <c r="AZ255" s="106"/>
      <c r="BA255" s="106"/>
      <c r="BB255" s="106"/>
      <c r="BC255" s="106"/>
      <c r="BD255" s="106"/>
      <c r="BE255" s="106"/>
      <c r="BF255" s="106"/>
      <c r="BG255" s="106"/>
      <c r="BH255" s="106"/>
      <c r="BI255" s="106"/>
      <c r="BJ255" s="106"/>
      <c r="BK255" s="106"/>
      <c r="BL255" s="106"/>
      <c r="BM255" s="106"/>
      <c r="BN255" s="106"/>
      <c r="BO255" s="106"/>
      <c r="BP255" s="106"/>
      <c r="BQ255" s="106"/>
      <c r="BR255" s="106"/>
      <c r="BS255" s="106"/>
      <c r="BT255" s="106"/>
      <c r="BU255" s="106"/>
      <c r="BV255" s="106"/>
      <c r="BW255" s="106"/>
      <c r="BX255" s="106"/>
      <c r="BY255" s="106"/>
      <c r="BZ255" s="106"/>
      <c r="CA255" s="106"/>
      <c r="CB255" s="106"/>
      <c r="CC255" s="106"/>
      <c r="CD255" s="106"/>
      <c r="CE255" s="106"/>
      <c r="CF255" s="106"/>
      <c r="CG255" s="106"/>
      <c r="CH255" s="106"/>
      <c r="CI255" s="106"/>
      <c r="CJ255" s="106"/>
      <c r="CK255" s="98">
        <f>SUM(C255:CJ255)</f>
        <v>98</v>
      </c>
      <c r="CL255" s="99">
        <f>ROUNDUP(CK255/24,0)</f>
        <v>5</v>
      </c>
    </row>
    <row r="256" spans="1:90" ht="12" x14ac:dyDescent="0.2">
      <c r="A256" s="91" t="s">
        <v>497</v>
      </c>
      <c r="B256" s="160" t="s">
        <v>498</v>
      </c>
      <c r="C256" s="92">
        <v>84</v>
      </c>
      <c r="D256" s="92">
        <v>85</v>
      </c>
      <c r="E256" s="92">
        <v>76</v>
      </c>
      <c r="F256" s="92">
        <v>76</v>
      </c>
      <c r="G256" s="92">
        <v>81</v>
      </c>
      <c r="H256" s="92">
        <v>81</v>
      </c>
      <c r="I256" s="92">
        <v>97</v>
      </c>
      <c r="J256" s="92">
        <v>83</v>
      </c>
      <c r="K256" s="92">
        <v>77</v>
      </c>
      <c r="L256" s="92">
        <v>77</v>
      </c>
      <c r="M256" s="94"/>
      <c r="N256" s="94"/>
      <c r="O256" s="94"/>
      <c r="P256" s="94"/>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4"/>
      <c r="AX256" s="94"/>
      <c r="AY256" s="94"/>
      <c r="AZ256" s="94"/>
      <c r="BA256" s="94"/>
      <c r="BB256" s="94"/>
      <c r="BC256" s="94"/>
      <c r="BD256" s="94"/>
      <c r="BE256" s="94"/>
      <c r="BF256" s="94"/>
      <c r="BG256" s="94"/>
      <c r="BH256" s="94"/>
      <c r="BI256" s="94"/>
      <c r="BJ256" s="94"/>
      <c r="BK256" s="94"/>
      <c r="BL256" s="94"/>
      <c r="BM256" s="94"/>
      <c r="BN256" s="94"/>
      <c r="BO256" s="94"/>
      <c r="BP256" s="94"/>
      <c r="BQ256" s="94"/>
      <c r="BR256" s="94"/>
      <c r="BS256" s="94"/>
      <c r="BT256" s="94"/>
      <c r="BU256" s="94"/>
      <c r="BV256" s="94"/>
      <c r="BW256" s="94"/>
      <c r="BX256" s="94"/>
      <c r="BY256" s="94"/>
      <c r="BZ256" s="94"/>
      <c r="CA256" s="94"/>
      <c r="CB256" s="94"/>
      <c r="CC256" s="94"/>
      <c r="CD256" s="94"/>
      <c r="CE256" s="94"/>
      <c r="CF256" s="94"/>
      <c r="CG256" s="94"/>
      <c r="CH256" s="94"/>
      <c r="CI256" s="94"/>
      <c r="CJ256" s="94"/>
      <c r="CK256" s="95" t="s">
        <v>374</v>
      </c>
      <c r="CL256" s="96" t="s">
        <v>432</v>
      </c>
    </row>
    <row r="257" spans="1:90" ht="12" x14ac:dyDescent="0.2">
      <c r="A257" s="91" t="s">
        <v>433</v>
      </c>
      <c r="B257" s="160"/>
      <c r="C257" s="97">
        <v>5</v>
      </c>
      <c r="D257" s="97">
        <v>5</v>
      </c>
      <c r="E257" s="97">
        <v>4</v>
      </c>
      <c r="F257" s="97">
        <v>4</v>
      </c>
      <c r="G257" s="97">
        <v>5</v>
      </c>
      <c r="H257" s="97">
        <v>5</v>
      </c>
      <c r="I257" s="97">
        <v>5</v>
      </c>
      <c r="J257" s="97">
        <v>5</v>
      </c>
      <c r="K257" s="97">
        <v>5</v>
      </c>
      <c r="L257" s="97">
        <v>5</v>
      </c>
      <c r="M257" s="93"/>
      <c r="N257" s="93"/>
      <c r="O257" s="93"/>
      <c r="P257" s="93"/>
      <c r="Q257" s="93"/>
      <c r="R257" s="93"/>
      <c r="S257" s="93"/>
      <c r="T257" s="93"/>
      <c r="U257" s="93"/>
      <c r="V257" s="93"/>
      <c r="W257" s="93"/>
      <c r="X257" s="93"/>
      <c r="Y257" s="93"/>
      <c r="Z257" s="93"/>
      <c r="AA257" s="93"/>
      <c r="AB257" s="93"/>
      <c r="AC257" s="93"/>
      <c r="AD257" s="93"/>
      <c r="AE257" s="93"/>
      <c r="AF257" s="93"/>
      <c r="AG257" s="93"/>
      <c r="AH257" s="93"/>
      <c r="AI257" s="93"/>
      <c r="AJ257" s="93"/>
      <c r="AK257" s="93"/>
      <c r="AL257" s="93"/>
      <c r="AM257" s="93"/>
      <c r="AN257" s="93"/>
      <c r="AO257" s="93"/>
      <c r="AP257" s="93"/>
      <c r="AQ257" s="93"/>
      <c r="AR257" s="93"/>
      <c r="AS257" s="93"/>
      <c r="AT257" s="93"/>
      <c r="AU257" s="93"/>
      <c r="AV257" s="93"/>
      <c r="AW257" s="94"/>
      <c r="AX257" s="94"/>
      <c r="AY257" s="94"/>
      <c r="AZ257" s="94"/>
      <c r="BA257" s="94"/>
      <c r="BB257" s="94"/>
      <c r="BC257" s="94"/>
      <c r="BD257" s="94"/>
      <c r="BE257" s="94"/>
      <c r="BF257" s="94"/>
      <c r="BG257" s="94"/>
      <c r="BH257" s="94"/>
      <c r="BI257" s="94"/>
      <c r="BJ257" s="94"/>
      <c r="BK257" s="94"/>
      <c r="BL257" s="94"/>
      <c r="BM257" s="94"/>
      <c r="BN257" s="94"/>
      <c r="BO257" s="94"/>
      <c r="BP257" s="94"/>
      <c r="BQ257" s="94"/>
      <c r="BR257" s="94"/>
      <c r="BS257" s="94"/>
      <c r="BT257" s="94"/>
      <c r="BU257" s="94"/>
      <c r="BV257" s="94"/>
      <c r="BW257" s="94"/>
      <c r="BX257" s="94"/>
      <c r="BY257" s="94"/>
      <c r="BZ257" s="94"/>
      <c r="CA257" s="94"/>
      <c r="CB257" s="94"/>
      <c r="CC257" s="94"/>
      <c r="CD257" s="94"/>
      <c r="CE257" s="94"/>
      <c r="CF257" s="94"/>
      <c r="CG257" s="94"/>
      <c r="CH257" s="94"/>
      <c r="CI257" s="94"/>
      <c r="CJ257" s="94"/>
      <c r="CK257" s="98">
        <f>SUM(C257:CJ257)</f>
        <v>48</v>
      </c>
      <c r="CL257" s="99">
        <f>ROUNDUP(CK257/10,0)</f>
        <v>5</v>
      </c>
    </row>
    <row r="258" spans="1:90" ht="12" x14ac:dyDescent="0.2">
      <c r="A258" s="91" t="s">
        <v>434</v>
      </c>
      <c r="B258" s="160"/>
      <c r="C258" s="97">
        <v>5</v>
      </c>
      <c r="D258" s="97">
        <v>5</v>
      </c>
      <c r="E258" s="97">
        <v>4</v>
      </c>
      <c r="F258" s="97">
        <v>4</v>
      </c>
      <c r="G258" s="97">
        <v>4</v>
      </c>
      <c r="H258" s="97">
        <v>4</v>
      </c>
      <c r="I258" s="97">
        <v>5</v>
      </c>
      <c r="J258" s="97">
        <v>5</v>
      </c>
      <c r="K258" s="97">
        <v>5</v>
      </c>
      <c r="L258" s="97">
        <v>4</v>
      </c>
      <c r="M258" s="93"/>
      <c r="N258" s="93"/>
      <c r="O258" s="93"/>
      <c r="P258" s="93"/>
      <c r="Q258" s="93"/>
      <c r="R258" s="93"/>
      <c r="S258" s="93"/>
      <c r="T258" s="93"/>
      <c r="U258" s="93"/>
      <c r="V258" s="93"/>
      <c r="W258" s="93"/>
      <c r="X258" s="93"/>
      <c r="Y258" s="93"/>
      <c r="Z258" s="93"/>
      <c r="AA258" s="93"/>
      <c r="AB258" s="93"/>
      <c r="AC258" s="93"/>
      <c r="AD258" s="93"/>
      <c r="AE258" s="93"/>
      <c r="AF258" s="93"/>
      <c r="AG258" s="93"/>
      <c r="AH258" s="93"/>
      <c r="AI258" s="93"/>
      <c r="AJ258" s="93"/>
      <c r="AK258" s="93"/>
      <c r="AL258" s="93"/>
      <c r="AM258" s="93"/>
      <c r="AN258" s="93"/>
      <c r="AO258" s="93"/>
      <c r="AP258" s="93"/>
      <c r="AQ258" s="93"/>
      <c r="AR258" s="93"/>
      <c r="AS258" s="93"/>
      <c r="AT258" s="93"/>
      <c r="AU258" s="93"/>
      <c r="AV258" s="93"/>
      <c r="AW258" s="94"/>
      <c r="AX258" s="94"/>
      <c r="AY258" s="94"/>
      <c r="AZ258" s="94"/>
      <c r="BA258" s="94"/>
      <c r="BB258" s="94"/>
      <c r="BC258" s="94"/>
      <c r="BD258" s="94"/>
      <c r="BE258" s="94"/>
      <c r="BF258" s="94"/>
      <c r="BG258" s="94"/>
      <c r="BH258" s="94"/>
      <c r="BI258" s="94"/>
      <c r="BJ258" s="94"/>
      <c r="BK258" s="94"/>
      <c r="BL258" s="94"/>
      <c r="BM258" s="94"/>
      <c r="BN258" s="94"/>
      <c r="BO258" s="94"/>
      <c r="BP258" s="94"/>
      <c r="BQ258" s="94"/>
      <c r="BR258" s="94"/>
      <c r="BS258" s="94"/>
      <c r="BT258" s="94"/>
      <c r="BU258" s="94"/>
      <c r="BV258" s="94"/>
      <c r="BW258" s="94"/>
      <c r="BX258" s="94"/>
      <c r="BY258" s="94"/>
      <c r="BZ258" s="94"/>
      <c r="CA258" s="94"/>
      <c r="CB258" s="94"/>
      <c r="CC258" s="94"/>
      <c r="CD258" s="94"/>
      <c r="CE258" s="94"/>
      <c r="CF258" s="94"/>
      <c r="CG258" s="94"/>
      <c r="CH258" s="94"/>
      <c r="CI258" s="94"/>
      <c r="CJ258" s="94"/>
      <c r="CK258" s="98">
        <f>SUM(C258:CJ258)</f>
        <v>45</v>
      </c>
      <c r="CL258" s="99">
        <f t="shared" ref="CL258:CL261" si="28">ROUNDUP(CK258/10,0)</f>
        <v>5</v>
      </c>
    </row>
    <row r="259" spans="1:90" ht="12" x14ac:dyDescent="0.2">
      <c r="A259" s="91" t="s">
        <v>435</v>
      </c>
      <c r="B259" s="160"/>
      <c r="C259" s="97">
        <v>5</v>
      </c>
      <c r="D259" s="97">
        <v>5</v>
      </c>
      <c r="E259" s="97">
        <v>4</v>
      </c>
      <c r="F259" s="97">
        <v>4</v>
      </c>
      <c r="G259" s="97">
        <v>5</v>
      </c>
      <c r="H259" s="97">
        <v>5</v>
      </c>
      <c r="I259" s="97">
        <v>5</v>
      </c>
      <c r="J259" s="97">
        <v>5</v>
      </c>
      <c r="K259" s="97">
        <v>5</v>
      </c>
      <c r="L259" s="97">
        <v>5</v>
      </c>
      <c r="M259" s="93"/>
      <c r="N259" s="93"/>
      <c r="O259" s="93"/>
      <c r="P259" s="93"/>
      <c r="Q259" s="93"/>
      <c r="R259" s="93"/>
      <c r="S259" s="93"/>
      <c r="T259" s="93"/>
      <c r="U259" s="93"/>
      <c r="V259" s="93"/>
      <c r="W259" s="93"/>
      <c r="X259" s="93"/>
      <c r="Y259" s="93"/>
      <c r="Z259" s="93"/>
      <c r="AA259" s="93"/>
      <c r="AB259" s="93"/>
      <c r="AC259" s="93"/>
      <c r="AD259" s="93"/>
      <c r="AE259" s="93"/>
      <c r="AF259" s="93"/>
      <c r="AG259" s="93"/>
      <c r="AH259" s="93"/>
      <c r="AI259" s="93"/>
      <c r="AJ259" s="93"/>
      <c r="AK259" s="93"/>
      <c r="AL259" s="93"/>
      <c r="AM259" s="93"/>
      <c r="AN259" s="93"/>
      <c r="AO259" s="93"/>
      <c r="AP259" s="93"/>
      <c r="AQ259" s="93"/>
      <c r="AR259" s="93"/>
      <c r="AS259" s="93"/>
      <c r="AT259" s="93"/>
      <c r="AU259" s="93"/>
      <c r="AV259" s="93"/>
      <c r="AW259" s="94"/>
      <c r="AX259" s="94"/>
      <c r="AY259" s="94"/>
      <c r="AZ259" s="94"/>
      <c r="BA259" s="94"/>
      <c r="BB259" s="94"/>
      <c r="BC259" s="94"/>
      <c r="BD259" s="94"/>
      <c r="BE259" s="94"/>
      <c r="BF259" s="94"/>
      <c r="BG259" s="94"/>
      <c r="BH259" s="94"/>
      <c r="BI259" s="94"/>
      <c r="BJ259" s="94"/>
      <c r="BK259" s="94"/>
      <c r="BL259" s="94"/>
      <c r="BM259" s="94"/>
      <c r="BN259" s="94"/>
      <c r="BO259" s="94"/>
      <c r="BP259" s="94"/>
      <c r="BQ259" s="94"/>
      <c r="BR259" s="94"/>
      <c r="BS259" s="94"/>
      <c r="BT259" s="94"/>
      <c r="BU259" s="94"/>
      <c r="BV259" s="94"/>
      <c r="BW259" s="94"/>
      <c r="BX259" s="94"/>
      <c r="BY259" s="94"/>
      <c r="BZ259" s="94"/>
      <c r="CA259" s="94"/>
      <c r="CB259" s="94"/>
      <c r="CC259" s="94"/>
      <c r="CD259" s="94"/>
      <c r="CE259" s="94"/>
      <c r="CF259" s="94"/>
      <c r="CG259" s="94"/>
      <c r="CH259" s="94"/>
      <c r="CI259" s="94"/>
      <c r="CJ259" s="94"/>
      <c r="CK259" s="98">
        <f>SUM(C259:CJ259)</f>
        <v>48</v>
      </c>
      <c r="CL259" s="99">
        <f t="shared" si="28"/>
        <v>5</v>
      </c>
    </row>
    <row r="260" spans="1:90" ht="12" x14ac:dyDescent="0.2">
      <c r="A260" s="91" t="s">
        <v>436</v>
      </c>
      <c r="B260" s="160"/>
      <c r="C260" s="97">
        <v>5</v>
      </c>
      <c r="D260" s="97">
        <v>5</v>
      </c>
      <c r="E260" s="97">
        <v>4</v>
      </c>
      <c r="F260" s="97">
        <v>4</v>
      </c>
      <c r="G260" s="97">
        <v>4</v>
      </c>
      <c r="H260" s="97">
        <v>4</v>
      </c>
      <c r="I260" s="97">
        <v>5</v>
      </c>
      <c r="J260" s="97">
        <v>5</v>
      </c>
      <c r="K260" s="97">
        <v>5</v>
      </c>
      <c r="L260" s="97">
        <v>4</v>
      </c>
      <c r="M260" s="93"/>
      <c r="N260" s="93"/>
      <c r="O260" s="93"/>
      <c r="P260" s="93"/>
      <c r="Q260" s="93"/>
      <c r="R260" s="93"/>
      <c r="S260" s="93"/>
      <c r="T260" s="93"/>
      <c r="U260" s="93"/>
      <c r="V260" s="93"/>
      <c r="W260" s="93"/>
      <c r="X260" s="93"/>
      <c r="Y260" s="93"/>
      <c r="Z260" s="93"/>
      <c r="AA260" s="93"/>
      <c r="AB260" s="93"/>
      <c r="AC260" s="93"/>
      <c r="AD260" s="93"/>
      <c r="AE260" s="93"/>
      <c r="AF260" s="93"/>
      <c r="AG260" s="93"/>
      <c r="AH260" s="93"/>
      <c r="AI260" s="93"/>
      <c r="AJ260" s="93"/>
      <c r="AK260" s="93"/>
      <c r="AL260" s="93"/>
      <c r="AM260" s="93"/>
      <c r="AN260" s="93"/>
      <c r="AO260" s="93"/>
      <c r="AP260" s="93"/>
      <c r="AQ260" s="93"/>
      <c r="AR260" s="93"/>
      <c r="AS260" s="93"/>
      <c r="AT260" s="93"/>
      <c r="AU260" s="93"/>
      <c r="AV260" s="93"/>
      <c r="AW260" s="94"/>
      <c r="AX260" s="94"/>
      <c r="AY260" s="94"/>
      <c r="AZ260" s="94"/>
      <c r="BA260" s="94"/>
      <c r="BB260" s="94"/>
      <c r="BC260" s="94"/>
      <c r="BD260" s="94"/>
      <c r="BE260" s="94"/>
      <c r="BF260" s="94"/>
      <c r="BG260" s="94"/>
      <c r="BH260" s="94"/>
      <c r="BI260" s="94"/>
      <c r="BJ260" s="94"/>
      <c r="BK260" s="94"/>
      <c r="BL260" s="94"/>
      <c r="BM260" s="94"/>
      <c r="BN260" s="94"/>
      <c r="BO260" s="94"/>
      <c r="BP260" s="94"/>
      <c r="BQ260" s="94"/>
      <c r="BR260" s="94"/>
      <c r="BS260" s="94"/>
      <c r="BT260" s="94"/>
      <c r="BU260" s="94"/>
      <c r="BV260" s="94"/>
      <c r="BW260" s="94"/>
      <c r="BX260" s="94"/>
      <c r="BY260" s="94"/>
      <c r="BZ260" s="94"/>
      <c r="CA260" s="94"/>
      <c r="CB260" s="94"/>
      <c r="CC260" s="94"/>
      <c r="CD260" s="94"/>
      <c r="CE260" s="94"/>
      <c r="CF260" s="94"/>
      <c r="CG260" s="94"/>
      <c r="CH260" s="94"/>
      <c r="CI260" s="94"/>
      <c r="CJ260" s="94"/>
      <c r="CK260" s="98">
        <f>SUM(C260:CJ260)</f>
        <v>45</v>
      </c>
      <c r="CL260" s="99">
        <f t="shared" si="28"/>
        <v>5</v>
      </c>
    </row>
    <row r="261" spans="1:90" ht="12" x14ac:dyDescent="0.2">
      <c r="A261" s="91" t="s">
        <v>437</v>
      </c>
      <c r="B261" s="160"/>
      <c r="C261" s="97">
        <v>5</v>
      </c>
      <c r="D261" s="97">
        <v>5</v>
      </c>
      <c r="E261" s="97">
        <v>4</v>
      </c>
      <c r="F261" s="97">
        <v>4</v>
      </c>
      <c r="G261" s="97">
        <v>5</v>
      </c>
      <c r="H261" s="97">
        <v>5</v>
      </c>
      <c r="I261" s="97">
        <v>5</v>
      </c>
      <c r="J261" s="97">
        <v>5</v>
      </c>
      <c r="K261" s="97">
        <v>5</v>
      </c>
      <c r="L261" s="97">
        <v>4</v>
      </c>
      <c r="M261" s="93"/>
      <c r="N261" s="93"/>
      <c r="O261" s="93"/>
      <c r="P261" s="93"/>
      <c r="Q261" s="93"/>
      <c r="R261" s="93"/>
      <c r="S261" s="93"/>
      <c r="T261" s="93"/>
      <c r="U261" s="93"/>
      <c r="V261" s="93"/>
      <c r="W261" s="93"/>
      <c r="X261" s="93"/>
      <c r="Y261" s="93"/>
      <c r="Z261" s="93"/>
      <c r="AA261" s="93"/>
      <c r="AB261" s="93"/>
      <c r="AC261" s="93"/>
      <c r="AD261" s="93"/>
      <c r="AE261" s="93"/>
      <c r="AF261" s="93"/>
      <c r="AG261" s="93"/>
      <c r="AH261" s="93"/>
      <c r="AI261" s="93"/>
      <c r="AJ261" s="93"/>
      <c r="AK261" s="93"/>
      <c r="AL261" s="93"/>
      <c r="AM261" s="93"/>
      <c r="AN261" s="93"/>
      <c r="AO261" s="93"/>
      <c r="AP261" s="93"/>
      <c r="AQ261" s="93"/>
      <c r="AR261" s="93"/>
      <c r="AS261" s="93"/>
      <c r="AT261" s="93"/>
      <c r="AU261" s="93"/>
      <c r="AV261" s="93"/>
      <c r="AW261" s="94"/>
      <c r="AX261" s="94"/>
      <c r="AY261" s="94"/>
      <c r="AZ261" s="94"/>
      <c r="BA261" s="94"/>
      <c r="BB261" s="94"/>
      <c r="BC261" s="94"/>
      <c r="BD261" s="94"/>
      <c r="BE261" s="94"/>
      <c r="BF261" s="94"/>
      <c r="BG261" s="94"/>
      <c r="BH261" s="94"/>
      <c r="BI261" s="94"/>
      <c r="BJ261" s="94"/>
      <c r="BK261" s="94"/>
      <c r="BL261" s="94"/>
      <c r="BM261" s="94"/>
      <c r="BN261" s="94"/>
      <c r="BO261" s="94"/>
      <c r="BP261" s="94"/>
      <c r="BQ261" s="94"/>
      <c r="BR261" s="94"/>
      <c r="BS261" s="94"/>
      <c r="BT261" s="94"/>
      <c r="BU261" s="94"/>
      <c r="BV261" s="94"/>
      <c r="BW261" s="94"/>
      <c r="BX261" s="94"/>
      <c r="BY261" s="94"/>
      <c r="BZ261" s="94"/>
      <c r="CA261" s="94"/>
      <c r="CB261" s="94"/>
      <c r="CC261" s="94"/>
      <c r="CD261" s="94"/>
      <c r="CE261" s="94"/>
      <c r="CF261" s="94"/>
      <c r="CG261" s="94"/>
      <c r="CH261" s="94"/>
      <c r="CI261" s="94"/>
      <c r="CJ261" s="94"/>
      <c r="CK261" s="98">
        <f>SUM(C261:CJ261)</f>
        <v>47</v>
      </c>
      <c r="CL261" s="99">
        <f t="shared" si="28"/>
        <v>5</v>
      </c>
    </row>
    <row r="262" spans="1:90" ht="18.75" x14ac:dyDescent="0.2">
      <c r="A262" s="91" t="s">
        <v>438</v>
      </c>
      <c r="B262" s="160"/>
      <c r="C262" s="97" t="s">
        <v>439</v>
      </c>
      <c r="D262" s="97" t="s">
        <v>439</v>
      </c>
      <c r="E262" s="97" t="s">
        <v>439</v>
      </c>
      <c r="F262" s="97" t="s">
        <v>439</v>
      </c>
      <c r="G262" s="97" t="s">
        <v>439</v>
      </c>
      <c r="H262" s="97" t="s">
        <v>439</v>
      </c>
      <c r="I262" s="97" t="s">
        <v>439</v>
      </c>
      <c r="J262" s="97" t="s">
        <v>439</v>
      </c>
      <c r="K262" s="97" t="s">
        <v>441</v>
      </c>
      <c r="L262" s="97" t="s">
        <v>441</v>
      </c>
      <c r="M262" s="93"/>
      <c r="N262" s="93"/>
      <c r="O262" s="93"/>
      <c r="P262" s="93"/>
      <c r="Q262" s="93"/>
      <c r="R262" s="93"/>
      <c r="S262" s="93"/>
      <c r="T262" s="93"/>
      <c r="U262" s="93"/>
      <c r="V262" s="93"/>
      <c r="W262" s="93"/>
      <c r="X262" s="93"/>
      <c r="Y262" s="93"/>
      <c r="Z262" s="93"/>
      <c r="AA262" s="93"/>
      <c r="AB262" s="93"/>
      <c r="AC262" s="93"/>
      <c r="AD262" s="93"/>
      <c r="AE262" s="93"/>
      <c r="AF262" s="93"/>
      <c r="AG262" s="93"/>
      <c r="AH262" s="93"/>
      <c r="AI262" s="93"/>
      <c r="AJ262" s="93"/>
      <c r="AK262" s="93"/>
      <c r="AL262" s="93"/>
      <c r="AM262" s="93"/>
      <c r="AN262" s="93"/>
      <c r="AO262" s="93"/>
      <c r="AP262" s="93"/>
      <c r="AQ262" s="93"/>
      <c r="AR262" s="93"/>
      <c r="AS262" s="93"/>
      <c r="AT262" s="93"/>
      <c r="AU262" s="93"/>
      <c r="AV262" s="93"/>
      <c r="AW262" s="94"/>
      <c r="AX262" s="94"/>
      <c r="AY262" s="94"/>
      <c r="AZ262" s="94"/>
      <c r="BA262" s="94"/>
      <c r="BB262" s="94"/>
      <c r="BC262" s="94"/>
      <c r="BD262" s="94"/>
      <c r="BE262" s="94"/>
      <c r="BF262" s="94"/>
      <c r="BG262" s="94"/>
      <c r="BH262" s="94"/>
      <c r="BI262" s="94"/>
      <c r="BJ262" s="94"/>
      <c r="BK262" s="94"/>
      <c r="BL262" s="94"/>
      <c r="BM262" s="94"/>
      <c r="BN262" s="94"/>
      <c r="BO262" s="94"/>
      <c r="BP262" s="94"/>
      <c r="BQ262" s="94"/>
      <c r="BR262" s="94"/>
      <c r="BS262" s="94"/>
      <c r="BT262" s="94"/>
      <c r="BU262" s="94"/>
      <c r="BV262" s="94"/>
      <c r="BW262" s="94"/>
      <c r="BX262" s="94"/>
      <c r="BY262" s="94"/>
      <c r="BZ262" s="94"/>
      <c r="CA262" s="94"/>
      <c r="CB262" s="94"/>
      <c r="CC262" s="94"/>
      <c r="CD262" s="94"/>
      <c r="CE262" s="94"/>
      <c r="CF262" s="94"/>
      <c r="CG262" s="94"/>
      <c r="CH262" s="94"/>
      <c r="CI262" s="94"/>
      <c r="CJ262" s="94"/>
      <c r="CK262" s="98" t="s">
        <v>439</v>
      </c>
      <c r="CL262" s="99" t="s">
        <v>439</v>
      </c>
    </row>
    <row r="263" spans="1:90" ht="18.75" x14ac:dyDescent="0.2">
      <c r="A263" s="91" t="s">
        <v>440</v>
      </c>
      <c r="B263" s="160"/>
      <c r="C263" s="97" t="s">
        <v>439</v>
      </c>
      <c r="D263" s="97" t="s">
        <v>439</v>
      </c>
      <c r="E263" s="97" t="s">
        <v>439</v>
      </c>
      <c r="F263" s="97" t="s">
        <v>439</v>
      </c>
      <c r="G263" s="97" t="s">
        <v>439</v>
      </c>
      <c r="H263" s="97" t="s">
        <v>439</v>
      </c>
      <c r="I263" s="97" t="s">
        <v>439</v>
      </c>
      <c r="J263" s="97" t="s">
        <v>439</v>
      </c>
      <c r="K263" s="97" t="s">
        <v>439</v>
      </c>
      <c r="L263" s="97" t="s">
        <v>439</v>
      </c>
      <c r="M263" s="93"/>
      <c r="N263" s="93"/>
      <c r="O263" s="93"/>
      <c r="P263" s="93"/>
      <c r="Q263" s="93"/>
      <c r="R263" s="93"/>
      <c r="S263" s="93"/>
      <c r="T263" s="93"/>
      <c r="U263" s="93"/>
      <c r="V263" s="93"/>
      <c r="W263" s="93"/>
      <c r="X263" s="93"/>
      <c r="Y263" s="93"/>
      <c r="Z263" s="93"/>
      <c r="AA263" s="93"/>
      <c r="AB263" s="93"/>
      <c r="AC263" s="93"/>
      <c r="AD263" s="93"/>
      <c r="AE263" s="93"/>
      <c r="AF263" s="93"/>
      <c r="AG263" s="93"/>
      <c r="AH263" s="93"/>
      <c r="AI263" s="93"/>
      <c r="AJ263" s="93"/>
      <c r="AK263" s="93"/>
      <c r="AL263" s="93"/>
      <c r="AM263" s="93"/>
      <c r="AN263" s="93"/>
      <c r="AO263" s="93"/>
      <c r="AP263" s="93"/>
      <c r="AQ263" s="93"/>
      <c r="AR263" s="93"/>
      <c r="AS263" s="93"/>
      <c r="AT263" s="93"/>
      <c r="AU263" s="93"/>
      <c r="AV263" s="93"/>
      <c r="AW263" s="94"/>
      <c r="AX263" s="94"/>
      <c r="AY263" s="94"/>
      <c r="AZ263" s="94"/>
      <c r="BA263" s="94"/>
      <c r="BB263" s="94"/>
      <c r="BC263" s="94"/>
      <c r="BD263" s="94"/>
      <c r="BE263" s="94"/>
      <c r="BF263" s="94"/>
      <c r="BG263" s="94"/>
      <c r="BH263" s="94"/>
      <c r="BI263" s="94"/>
      <c r="BJ263" s="94"/>
      <c r="BK263" s="94"/>
      <c r="BL263" s="94"/>
      <c r="BM263" s="94"/>
      <c r="BN263" s="94"/>
      <c r="BO263" s="94"/>
      <c r="BP263" s="94"/>
      <c r="BQ263" s="94"/>
      <c r="BR263" s="94"/>
      <c r="BS263" s="94"/>
      <c r="BT263" s="94"/>
      <c r="BU263" s="94"/>
      <c r="BV263" s="94"/>
      <c r="BW263" s="94"/>
      <c r="BX263" s="94"/>
      <c r="BY263" s="94"/>
      <c r="BZ263" s="94"/>
      <c r="CA263" s="94"/>
      <c r="CB263" s="94"/>
      <c r="CC263" s="94"/>
      <c r="CD263" s="94"/>
      <c r="CE263" s="94"/>
      <c r="CF263" s="94"/>
      <c r="CG263" s="94"/>
      <c r="CH263" s="94"/>
      <c r="CI263" s="94"/>
      <c r="CJ263" s="94"/>
      <c r="CK263" s="98" t="s">
        <v>439</v>
      </c>
      <c r="CL263" s="99" t="s">
        <v>439</v>
      </c>
    </row>
    <row r="264" spans="1:90" ht="12" x14ac:dyDescent="0.2">
      <c r="A264" s="91" t="s">
        <v>419</v>
      </c>
      <c r="B264" s="160"/>
      <c r="C264" s="97">
        <v>5</v>
      </c>
      <c r="D264" s="97">
        <v>5</v>
      </c>
      <c r="E264" s="97">
        <v>4</v>
      </c>
      <c r="F264" s="97">
        <v>4</v>
      </c>
      <c r="G264" s="97">
        <v>5</v>
      </c>
      <c r="H264" s="97">
        <v>5</v>
      </c>
      <c r="I264" s="97">
        <v>5</v>
      </c>
      <c r="J264" s="97">
        <v>5</v>
      </c>
      <c r="K264" s="97">
        <v>5</v>
      </c>
      <c r="L264" s="97">
        <v>5</v>
      </c>
      <c r="M264" s="93"/>
      <c r="N264" s="93"/>
      <c r="O264" s="93"/>
      <c r="P264" s="93"/>
      <c r="Q264" s="93"/>
      <c r="R264" s="93"/>
      <c r="S264" s="93"/>
      <c r="T264" s="93"/>
      <c r="U264" s="93"/>
      <c r="V264" s="93"/>
      <c r="W264" s="93"/>
      <c r="X264" s="93"/>
      <c r="Y264" s="93"/>
      <c r="Z264" s="93"/>
      <c r="AA264" s="93"/>
      <c r="AB264" s="93"/>
      <c r="AC264" s="93"/>
      <c r="AD264" s="93"/>
      <c r="AE264" s="93"/>
      <c r="AF264" s="93"/>
      <c r="AG264" s="93"/>
      <c r="AH264" s="93"/>
      <c r="AI264" s="93"/>
      <c r="AJ264" s="93"/>
      <c r="AK264" s="93"/>
      <c r="AL264" s="93"/>
      <c r="AM264" s="93"/>
      <c r="AN264" s="93"/>
      <c r="AO264" s="93"/>
      <c r="AP264" s="93"/>
      <c r="AQ264" s="93"/>
      <c r="AR264" s="93"/>
      <c r="AS264" s="93"/>
      <c r="AT264" s="93"/>
      <c r="AU264" s="93"/>
      <c r="AV264" s="93"/>
      <c r="AW264" s="94"/>
      <c r="AX264" s="94"/>
      <c r="AY264" s="94"/>
      <c r="AZ264" s="94"/>
      <c r="BA264" s="94"/>
      <c r="BB264" s="94"/>
      <c r="BC264" s="94"/>
      <c r="BD264" s="94"/>
      <c r="BE264" s="94"/>
      <c r="BF264" s="94"/>
      <c r="BG264" s="94"/>
      <c r="BH264" s="94"/>
      <c r="BI264" s="94"/>
      <c r="BJ264" s="94"/>
      <c r="BK264" s="94"/>
      <c r="BL264" s="94"/>
      <c r="BM264" s="94"/>
      <c r="BN264" s="94"/>
      <c r="BO264" s="94"/>
      <c r="BP264" s="94"/>
      <c r="BQ264" s="94"/>
      <c r="BR264" s="94"/>
      <c r="BS264" s="94"/>
      <c r="BT264" s="94"/>
      <c r="BU264" s="94"/>
      <c r="BV264" s="94"/>
      <c r="BW264" s="94"/>
      <c r="BX264" s="94"/>
      <c r="BY264" s="94"/>
      <c r="BZ264" s="94"/>
      <c r="CA264" s="94"/>
      <c r="CB264" s="94"/>
      <c r="CC264" s="94"/>
      <c r="CD264" s="94"/>
      <c r="CE264" s="94"/>
      <c r="CF264" s="94"/>
      <c r="CG264" s="94"/>
      <c r="CH264" s="94"/>
      <c r="CI264" s="94"/>
      <c r="CJ264" s="94"/>
      <c r="CK264" s="98">
        <f>SUM(C264:CJ264)</f>
        <v>48</v>
      </c>
      <c r="CL264" s="99">
        <f>ROUNDUP(CK264/10,0)</f>
        <v>5</v>
      </c>
    </row>
    <row r="268" spans="1:90" ht="15" x14ac:dyDescent="0.25">
      <c r="BJ268" s="6"/>
      <c r="BK268"/>
      <c r="BL268"/>
      <c r="BM268"/>
      <c r="BN268"/>
      <c r="BO268"/>
    </row>
    <row r="269" spans="1:90" ht="15" x14ac:dyDescent="0.25">
      <c r="BJ269" s="6"/>
      <c r="BK269"/>
      <c r="BL269"/>
      <c r="BM269"/>
      <c r="BN269"/>
      <c r="BO269"/>
    </row>
    <row r="270" spans="1:90" ht="15" x14ac:dyDescent="0.25">
      <c r="BJ270" s="6"/>
      <c r="BK270"/>
      <c r="BL270"/>
      <c r="BM270"/>
      <c r="BN270"/>
      <c r="BO270"/>
    </row>
    <row r="271" spans="1:90" ht="15" x14ac:dyDescent="0.25">
      <c r="BJ271" s="6"/>
      <c r="BK271"/>
      <c r="BL271"/>
      <c r="BM271"/>
      <c r="BN271"/>
      <c r="BO271"/>
    </row>
    <row r="272" spans="1:90" ht="18.75" x14ac:dyDescent="0.2">
      <c r="BJ272" s="10" t="s">
        <v>369</v>
      </c>
      <c r="BK272" s="8"/>
      <c r="BL272" s="8"/>
      <c r="BM272" s="12" t="s">
        <v>370</v>
      </c>
      <c r="BN272" s="7"/>
      <c r="BO272" s="9"/>
      <c r="BW272" s="10" t="s">
        <v>371</v>
      </c>
    </row>
    <row r="273" spans="62:67" ht="15" x14ac:dyDescent="0.2">
      <c r="BJ273" s="7"/>
      <c r="BK273" s="8"/>
      <c r="BL273" s="8"/>
      <c r="BN273" s="7"/>
      <c r="BO273" s="9"/>
    </row>
    <row r="274" spans="62:67" ht="15" x14ac:dyDescent="0.2">
      <c r="BJ274" s="7"/>
      <c r="BK274" s="8"/>
      <c r="BL274" s="8"/>
      <c r="BM274" s="8"/>
      <c r="BN274" s="7"/>
      <c r="BO274" s="9"/>
    </row>
    <row r="275" spans="62:67" ht="15" x14ac:dyDescent="0.2">
      <c r="BJ275" s="7"/>
      <c r="BK275" s="8"/>
      <c r="BL275" s="8"/>
      <c r="BM275" s="8"/>
      <c r="BN275" s="7"/>
      <c r="BO275" s="9"/>
    </row>
    <row r="276" spans="62:67" ht="15" x14ac:dyDescent="0.25">
      <c r="BJ276" s="6"/>
      <c r="BK276" s="8"/>
      <c r="BL276" s="8"/>
      <c r="BM276" s="8"/>
      <c r="BN276" s="7"/>
      <c r="BO276" s="9"/>
    </row>
  </sheetData>
  <mergeCells count="31">
    <mergeCell ref="A1:CL2"/>
    <mergeCell ref="A3:CL3"/>
    <mergeCell ref="B256:B264"/>
    <mergeCell ref="B157:B165"/>
    <mergeCell ref="B166:B174"/>
    <mergeCell ref="B175:B183"/>
    <mergeCell ref="B184:B192"/>
    <mergeCell ref="B193:B201"/>
    <mergeCell ref="B202:B210"/>
    <mergeCell ref="B211:B219"/>
    <mergeCell ref="B220:B228"/>
    <mergeCell ref="B229:B237"/>
    <mergeCell ref="B238:B246"/>
    <mergeCell ref="B247:B255"/>
    <mergeCell ref="B148:B156"/>
    <mergeCell ref="B49:B57"/>
    <mergeCell ref="B58:B66"/>
    <mergeCell ref="B67:B75"/>
    <mergeCell ref="B76:B84"/>
    <mergeCell ref="B85:B93"/>
    <mergeCell ref="B94:B102"/>
    <mergeCell ref="B103:B111"/>
    <mergeCell ref="B112:B120"/>
    <mergeCell ref="B121:B129"/>
    <mergeCell ref="B130:B138"/>
    <mergeCell ref="B139:B147"/>
    <mergeCell ref="B40:B48"/>
    <mergeCell ref="B4:B12"/>
    <mergeCell ref="B13:B21"/>
    <mergeCell ref="B22:B30"/>
    <mergeCell ref="B31:B3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57"/>
  <sheetViews>
    <sheetView tabSelected="1" topLeftCell="A15" workbookViewId="0">
      <selection sqref="A1:AG51"/>
    </sheetView>
  </sheetViews>
  <sheetFormatPr defaultColWidth="9.140625" defaultRowHeight="11.25" x14ac:dyDescent="0.2"/>
  <cols>
    <col min="1" max="1" width="40.7109375" style="120" bestFit="1" customWidth="1"/>
    <col min="2" max="2" width="5.85546875" style="118" bestFit="1" customWidth="1"/>
    <col min="3" max="4" width="3.5703125" style="118" bestFit="1" customWidth="1"/>
    <col min="5" max="6" width="2.7109375" style="118" bestFit="1" customWidth="1"/>
    <col min="7" max="7" width="3.5703125" style="118" bestFit="1" customWidth="1"/>
    <col min="8" max="8" width="2.7109375" style="118" bestFit="1" customWidth="1"/>
    <col min="9" max="12" width="3.5703125" style="118" bestFit="1" customWidth="1"/>
    <col min="13" max="13" width="2.7109375" style="118" bestFit="1" customWidth="1"/>
    <col min="14" max="18" width="3.5703125" style="118" bestFit="1" customWidth="1"/>
    <col min="19" max="19" width="4" style="118" bestFit="1" customWidth="1"/>
    <col min="20" max="20" width="3.140625" style="118" bestFit="1" customWidth="1"/>
    <col min="21" max="23" width="3.5703125" style="118" bestFit="1" customWidth="1"/>
    <col min="24" max="24" width="5.85546875" style="118" bestFit="1" customWidth="1"/>
    <col min="25" max="25" width="3.28515625" style="89" bestFit="1" customWidth="1"/>
    <col min="26" max="26" width="3.5703125" style="118" bestFit="1" customWidth="1"/>
    <col min="27" max="27" width="4" style="118" bestFit="1" customWidth="1"/>
    <col min="28" max="28" width="4.42578125" style="118" bestFit="1" customWidth="1"/>
    <col min="29" max="29" width="4.85546875" style="118" bestFit="1" customWidth="1"/>
    <col min="30" max="30" width="4" style="118" bestFit="1" customWidth="1"/>
    <col min="31" max="31" width="9.140625" style="118"/>
    <col min="32" max="32" width="5.140625" style="118" customWidth="1"/>
    <col min="33" max="16384" width="9.140625" style="118"/>
  </cols>
  <sheetData>
    <row r="1" spans="1:33" s="45" customFormat="1" ht="18.75" x14ac:dyDescent="0.3">
      <c r="A1" s="132" t="s">
        <v>499</v>
      </c>
      <c r="B1" s="132"/>
      <c r="C1" s="132"/>
      <c r="D1" s="132"/>
      <c r="E1" s="132"/>
      <c r="F1" s="132"/>
      <c r="G1" s="132"/>
      <c r="H1" s="132"/>
      <c r="I1" s="132"/>
      <c r="J1" s="132"/>
      <c r="K1" s="132"/>
      <c r="L1" s="132"/>
      <c r="M1" s="132"/>
      <c r="N1" s="132"/>
      <c r="O1" s="132"/>
      <c r="P1" s="132"/>
      <c r="Q1" s="132"/>
      <c r="R1" s="132"/>
      <c r="S1" s="132"/>
      <c r="T1" s="132"/>
      <c r="U1" s="132"/>
      <c r="V1" s="132"/>
      <c r="W1" s="132"/>
      <c r="X1" s="132"/>
      <c r="Y1" s="132"/>
      <c r="Z1" s="132"/>
      <c r="AA1" s="132"/>
      <c r="AB1" s="132"/>
      <c r="AC1" s="132"/>
      <c r="AD1" s="132"/>
      <c r="AE1" s="132"/>
      <c r="AF1" s="132"/>
      <c r="AG1" s="132"/>
    </row>
    <row r="2" spans="1:33" x14ac:dyDescent="0.2">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row>
    <row r="3" spans="1:33" s="45" customFormat="1" ht="18.75" x14ac:dyDescent="0.3">
      <c r="A3" s="167" t="s">
        <v>500</v>
      </c>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row>
    <row r="4" spans="1:33" x14ac:dyDescent="0.2">
      <c r="A4" s="166"/>
      <c r="B4" s="166"/>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row>
    <row r="5" spans="1:33" x14ac:dyDescent="0.2">
      <c r="A5" s="113" t="s">
        <v>501</v>
      </c>
      <c r="B5" s="114" t="s">
        <v>23</v>
      </c>
      <c r="C5" s="114" t="s">
        <v>11</v>
      </c>
      <c r="D5" s="114" t="s">
        <v>15</v>
      </c>
      <c r="E5" s="114" t="s">
        <v>26</v>
      </c>
      <c r="F5" s="114" t="s">
        <v>502</v>
      </c>
      <c r="G5" s="114" t="s">
        <v>39</v>
      </c>
      <c r="H5" s="114" t="s">
        <v>503</v>
      </c>
      <c r="I5" s="114" t="s">
        <v>504</v>
      </c>
      <c r="J5" s="114" t="s">
        <v>505</v>
      </c>
      <c r="K5" s="114" t="s">
        <v>506</v>
      </c>
      <c r="L5" s="114" t="s">
        <v>507</v>
      </c>
      <c r="M5" s="114" t="s">
        <v>508</v>
      </c>
      <c r="N5" s="114" t="s">
        <v>509</v>
      </c>
      <c r="O5" s="114" t="s">
        <v>510</v>
      </c>
      <c r="P5" s="114" t="s">
        <v>511</v>
      </c>
      <c r="Q5" s="114" t="s">
        <v>512</v>
      </c>
      <c r="R5" s="114" t="s">
        <v>513</v>
      </c>
      <c r="S5" s="114" t="s">
        <v>514</v>
      </c>
      <c r="T5" s="114" t="s">
        <v>515</v>
      </c>
      <c r="U5" s="114" t="s">
        <v>516</v>
      </c>
      <c r="V5" s="114" t="s">
        <v>517</v>
      </c>
      <c r="W5" s="114" t="s">
        <v>518</v>
      </c>
      <c r="X5" s="114" t="s">
        <v>519</v>
      </c>
      <c r="Y5" s="114" t="s">
        <v>520</v>
      </c>
      <c r="Z5" s="114" t="s">
        <v>521</v>
      </c>
      <c r="AA5" s="114" t="s">
        <v>522</v>
      </c>
      <c r="AB5" s="114" t="s">
        <v>523</v>
      </c>
      <c r="AC5" s="114" t="s">
        <v>524</v>
      </c>
      <c r="AD5" s="114" t="s">
        <v>525</v>
      </c>
      <c r="AE5" s="115" t="s">
        <v>526</v>
      </c>
      <c r="AF5" s="116" t="s">
        <v>432</v>
      </c>
      <c r="AG5" s="117" t="s">
        <v>414</v>
      </c>
    </row>
    <row r="6" spans="1:33" x14ac:dyDescent="0.2">
      <c r="A6" s="113" t="s">
        <v>433</v>
      </c>
      <c r="B6" s="114">
        <v>122</v>
      </c>
      <c r="C6" s="114">
        <v>274</v>
      </c>
      <c r="D6" s="114">
        <v>111</v>
      </c>
      <c r="E6" s="114">
        <v>98</v>
      </c>
      <c r="F6" s="114">
        <v>36</v>
      </c>
      <c r="G6" s="114">
        <v>118</v>
      </c>
      <c r="H6" s="114">
        <v>70</v>
      </c>
      <c r="I6" s="114">
        <v>210</v>
      </c>
      <c r="J6" s="114">
        <v>144</v>
      </c>
      <c r="K6" s="114">
        <v>208</v>
      </c>
      <c r="L6" s="114">
        <v>185</v>
      </c>
      <c r="M6" s="114">
        <v>101</v>
      </c>
      <c r="N6" s="114">
        <v>229</v>
      </c>
      <c r="O6" s="114">
        <v>119</v>
      </c>
      <c r="P6" s="114">
        <v>132</v>
      </c>
      <c r="Q6" s="114">
        <v>111</v>
      </c>
      <c r="R6" s="114">
        <v>111</v>
      </c>
      <c r="S6" s="114">
        <v>25</v>
      </c>
      <c r="T6" s="114">
        <v>29</v>
      </c>
      <c r="U6" s="114">
        <v>57</v>
      </c>
      <c r="V6" s="114">
        <v>22</v>
      </c>
      <c r="W6" s="114">
        <v>18</v>
      </c>
      <c r="X6" s="114">
        <v>32</v>
      </c>
      <c r="Y6" s="114">
        <v>43</v>
      </c>
      <c r="Z6" s="114">
        <v>366</v>
      </c>
      <c r="AA6" s="114">
        <v>55</v>
      </c>
      <c r="AB6" s="114">
        <v>38</v>
      </c>
      <c r="AC6" s="114">
        <v>103</v>
      </c>
      <c r="AD6" s="114">
        <v>48</v>
      </c>
      <c r="AE6" s="115">
        <f>SUM(B6:AD6)</f>
        <v>3215</v>
      </c>
      <c r="AF6" s="116">
        <f>ROUND(AE6/743,0)</f>
        <v>4</v>
      </c>
      <c r="AG6" s="119" t="s">
        <v>417</v>
      </c>
    </row>
    <row r="7" spans="1:33" x14ac:dyDescent="0.2">
      <c r="A7" s="113" t="s">
        <v>434</v>
      </c>
      <c r="B7" s="114">
        <v>122</v>
      </c>
      <c r="C7" s="114">
        <v>258</v>
      </c>
      <c r="D7" s="114">
        <v>107</v>
      </c>
      <c r="E7" s="114">
        <v>94</v>
      </c>
      <c r="F7" s="114">
        <v>34</v>
      </c>
      <c r="G7" s="114">
        <v>109</v>
      </c>
      <c r="H7" s="114">
        <v>70</v>
      </c>
      <c r="I7" s="114">
        <v>203</v>
      </c>
      <c r="J7" s="114">
        <v>136</v>
      </c>
      <c r="K7" s="114">
        <v>204</v>
      </c>
      <c r="L7" s="114">
        <v>174</v>
      </c>
      <c r="M7" s="114">
        <v>98</v>
      </c>
      <c r="N7" s="114">
        <v>222</v>
      </c>
      <c r="O7" s="114">
        <v>119</v>
      </c>
      <c r="P7" s="114">
        <v>122</v>
      </c>
      <c r="Q7" s="114">
        <v>110</v>
      </c>
      <c r="R7" s="114">
        <v>103</v>
      </c>
      <c r="S7" s="114">
        <v>27</v>
      </c>
      <c r="T7" s="114">
        <v>27</v>
      </c>
      <c r="U7" s="114">
        <v>54</v>
      </c>
      <c r="V7" s="114">
        <v>19</v>
      </c>
      <c r="W7" s="114">
        <v>15</v>
      </c>
      <c r="X7" s="114">
        <v>29</v>
      </c>
      <c r="Y7" s="114">
        <v>42</v>
      </c>
      <c r="Z7" s="114">
        <v>347</v>
      </c>
      <c r="AA7" s="114">
        <v>55</v>
      </c>
      <c r="AB7" s="114">
        <v>34</v>
      </c>
      <c r="AC7" s="114">
        <v>100</v>
      </c>
      <c r="AD7" s="114">
        <v>45</v>
      </c>
      <c r="AE7" s="115">
        <f>SUM(B7:AD7)</f>
        <v>3079</v>
      </c>
      <c r="AF7" s="116">
        <f t="shared" ref="AF7:AF10" si="0">ROUND(AE7/743,0)</f>
        <v>4</v>
      </c>
      <c r="AG7" s="119" t="s">
        <v>417</v>
      </c>
    </row>
    <row r="8" spans="1:33" x14ac:dyDescent="0.2">
      <c r="A8" s="113" t="s">
        <v>435</v>
      </c>
      <c r="B8" s="114">
        <v>124</v>
      </c>
      <c r="C8" s="114">
        <v>258</v>
      </c>
      <c r="D8" s="114">
        <v>106</v>
      </c>
      <c r="E8" s="114">
        <v>93</v>
      </c>
      <c r="F8" s="114">
        <v>32</v>
      </c>
      <c r="G8" s="114">
        <v>110</v>
      </c>
      <c r="H8" s="114">
        <v>67</v>
      </c>
      <c r="I8" s="114">
        <v>195</v>
      </c>
      <c r="J8" s="114">
        <v>140</v>
      </c>
      <c r="K8" s="114">
        <v>200</v>
      </c>
      <c r="L8" s="114">
        <v>173</v>
      </c>
      <c r="M8" s="114">
        <v>94</v>
      </c>
      <c r="N8" s="114">
        <v>217</v>
      </c>
      <c r="O8" s="114">
        <v>115</v>
      </c>
      <c r="P8" s="114">
        <v>130</v>
      </c>
      <c r="Q8" s="114">
        <v>105</v>
      </c>
      <c r="R8" s="114">
        <v>99</v>
      </c>
      <c r="S8" s="114">
        <v>27</v>
      </c>
      <c r="T8" s="114">
        <v>29</v>
      </c>
      <c r="U8" s="114">
        <v>51</v>
      </c>
      <c r="V8" s="114">
        <v>21</v>
      </c>
      <c r="W8" s="114">
        <v>15</v>
      </c>
      <c r="X8" s="114">
        <v>32</v>
      </c>
      <c r="Y8" s="114">
        <v>43</v>
      </c>
      <c r="Z8" s="114">
        <v>340</v>
      </c>
      <c r="AA8" s="114">
        <v>54</v>
      </c>
      <c r="AB8" s="114">
        <v>37</v>
      </c>
      <c r="AC8" s="114">
        <v>99</v>
      </c>
      <c r="AD8" s="114">
        <v>48</v>
      </c>
      <c r="AE8" s="115">
        <f>SUM(B8:AD8)</f>
        <v>3054</v>
      </c>
      <c r="AF8" s="116">
        <f t="shared" si="0"/>
        <v>4</v>
      </c>
      <c r="AG8" s="119" t="s">
        <v>417</v>
      </c>
    </row>
    <row r="9" spans="1:33" x14ac:dyDescent="0.2">
      <c r="A9" s="113" t="s">
        <v>436</v>
      </c>
      <c r="B9" s="114">
        <v>119</v>
      </c>
      <c r="C9" s="114">
        <v>258</v>
      </c>
      <c r="D9" s="114">
        <v>100</v>
      </c>
      <c r="E9" s="114">
        <v>94</v>
      </c>
      <c r="F9" s="114">
        <v>36</v>
      </c>
      <c r="G9" s="114">
        <v>113</v>
      </c>
      <c r="H9" s="114">
        <v>71</v>
      </c>
      <c r="I9" s="114">
        <v>199</v>
      </c>
      <c r="J9" s="114">
        <v>133</v>
      </c>
      <c r="K9" s="114">
        <v>197</v>
      </c>
      <c r="L9" s="114">
        <v>175</v>
      </c>
      <c r="M9" s="114">
        <v>97</v>
      </c>
      <c r="N9" s="114">
        <v>211</v>
      </c>
      <c r="O9" s="114">
        <v>117</v>
      </c>
      <c r="P9" s="114">
        <v>124</v>
      </c>
      <c r="Q9" s="114">
        <v>99</v>
      </c>
      <c r="R9" s="114">
        <v>110</v>
      </c>
      <c r="S9" s="114">
        <v>25</v>
      </c>
      <c r="T9" s="114">
        <v>29</v>
      </c>
      <c r="U9" s="114">
        <v>50</v>
      </c>
      <c r="V9" s="114">
        <v>18</v>
      </c>
      <c r="W9" s="114">
        <v>14</v>
      </c>
      <c r="X9" s="114">
        <v>32</v>
      </c>
      <c r="Y9" s="114">
        <v>40</v>
      </c>
      <c r="Z9" s="114">
        <v>341</v>
      </c>
      <c r="AA9" s="114">
        <v>56</v>
      </c>
      <c r="AB9" s="114">
        <v>35</v>
      </c>
      <c r="AC9" s="114">
        <v>98</v>
      </c>
      <c r="AD9" s="114">
        <v>45</v>
      </c>
      <c r="AE9" s="115">
        <f>SUM(B9:AD9)</f>
        <v>3036</v>
      </c>
      <c r="AF9" s="116">
        <f t="shared" si="0"/>
        <v>4</v>
      </c>
      <c r="AG9" s="119" t="s">
        <v>417</v>
      </c>
    </row>
    <row r="10" spans="1:33" x14ac:dyDescent="0.2">
      <c r="A10" s="113" t="s">
        <v>437</v>
      </c>
      <c r="B10" s="114">
        <v>130</v>
      </c>
      <c r="C10" s="114">
        <v>271</v>
      </c>
      <c r="D10" s="114">
        <v>96</v>
      </c>
      <c r="E10" s="114">
        <v>99</v>
      </c>
      <c r="F10" s="114">
        <v>33</v>
      </c>
      <c r="G10" s="114">
        <v>115</v>
      </c>
      <c r="H10" s="114">
        <v>69</v>
      </c>
      <c r="I10" s="114">
        <v>200</v>
      </c>
      <c r="J10" s="114">
        <v>137</v>
      </c>
      <c r="K10" s="114">
        <v>201</v>
      </c>
      <c r="L10" s="114">
        <v>184</v>
      </c>
      <c r="M10" s="114">
        <v>98</v>
      </c>
      <c r="N10" s="114">
        <v>220</v>
      </c>
      <c r="O10" s="114">
        <v>121</v>
      </c>
      <c r="P10" s="114">
        <v>134</v>
      </c>
      <c r="Q10" s="114">
        <v>108</v>
      </c>
      <c r="R10" s="114">
        <v>106</v>
      </c>
      <c r="S10" s="114">
        <v>26</v>
      </c>
      <c r="T10" s="114">
        <v>29</v>
      </c>
      <c r="U10" s="114">
        <v>48</v>
      </c>
      <c r="V10" s="114">
        <v>19</v>
      </c>
      <c r="W10" s="114">
        <v>17</v>
      </c>
      <c r="X10" s="114">
        <v>32</v>
      </c>
      <c r="Y10" s="114">
        <v>42</v>
      </c>
      <c r="Z10" s="114">
        <v>356</v>
      </c>
      <c r="AA10" s="114">
        <v>56</v>
      </c>
      <c r="AB10" s="114">
        <v>38</v>
      </c>
      <c r="AC10" s="114">
        <v>106</v>
      </c>
      <c r="AD10" s="114">
        <v>47</v>
      </c>
      <c r="AE10" s="115">
        <f>SUM(B10:AD10)</f>
        <v>3138</v>
      </c>
      <c r="AF10" s="116">
        <f t="shared" si="0"/>
        <v>4</v>
      </c>
      <c r="AG10" s="119" t="s">
        <v>417</v>
      </c>
    </row>
    <row r="11" spans="1:33" x14ac:dyDescent="0.2">
      <c r="A11" s="113" t="s">
        <v>438</v>
      </c>
      <c r="B11" s="114" t="s">
        <v>439</v>
      </c>
      <c r="C11" s="114" t="s">
        <v>439</v>
      </c>
      <c r="D11" s="114" t="s">
        <v>439</v>
      </c>
      <c r="E11" s="114" t="s">
        <v>439</v>
      </c>
      <c r="F11" s="114" t="s">
        <v>439</v>
      </c>
      <c r="G11" s="114" t="s">
        <v>439</v>
      </c>
      <c r="H11" s="114" t="s">
        <v>439</v>
      </c>
      <c r="I11" s="114" t="s">
        <v>439</v>
      </c>
      <c r="J11" s="114" t="s">
        <v>439</v>
      </c>
      <c r="K11" s="114" t="s">
        <v>439</v>
      </c>
      <c r="L11" s="114" t="s">
        <v>439</v>
      </c>
      <c r="M11" s="114" t="s">
        <v>439</v>
      </c>
      <c r="N11" s="114" t="s">
        <v>439</v>
      </c>
      <c r="O11" s="114" t="s">
        <v>439</v>
      </c>
      <c r="P11" s="114" t="s">
        <v>439</v>
      </c>
      <c r="Q11" s="114" t="s">
        <v>439</v>
      </c>
      <c r="R11" s="114" t="s">
        <v>439</v>
      </c>
      <c r="S11" s="114" t="s">
        <v>439</v>
      </c>
      <c r="T11" s="114" t="s">
        <v>439</v>
      </c>
      <c r="U11" s="114" t="s">
        <v>439</v>
      </c>
      <c r="V11" s="114" t="s">
        <v>439</v>
      </c>
      <c r="W11" s="114" t="s">
        <v>439</v>
      </c>
      <c r="X11" s="114" t="s">
        <v>439</v>
      </c>
      <c r="Y11" s="114" t="s">
        <v>439</v>
      </c>
      <c r="Z11" s="114" t="s">
        <v>439</v>
      </c>
      <c r="AA11" s="114" t="s">
        <v>439</v>
      </c>
      <c r="AB11" s="114" t="s">
        <v>439</v>
      </c>
      <c r="AC11" s="114" t="s">
        <v>439</v>
      </c>
      <c r="AD11" s="114" t="s">
        <v>439</v>
      </c>
      <c r="AE11" s="115" t="s">
        <v>439</v>
      </c>
      <c r="AF11" s="116" t="s">
        <v>439</v>
      </c>
      <c r="AG11" s="119" t="s">
        <v>527</v>
      </c>
    </row>
    <row r="12" spans="1:33" ht="22.5" x14ac:dyDescent="0.2">
      <c r="A12" s="113" t="s">
        <v>440</v>
      </c>
      <c r="B12" s="114" t="s">
        <v>439</v>
      </c>
      <c r="C12" s="114" t="s">
        <v>439</v>
      </c>
      <c r="D12" s="114" t="s">
        <v>439</v>
      </c>
      <c r="E12" s="114" t="s">
        <v>439</v>
      </c>
      <c r="F12" s="114" t="s">
        <v>439</v>
      </c>
      <c r="G12" s="114" t="s">
        <v>439</v>
      </c>
      <c r="H12" s="114" t="s">
        <v>439</v>
      </c>
      <c r="I12" s="114" t="s">
        <v>439</v>
      </c>
      <c r="J12" s="114" t="s">
        <v>439</v>
      </c>
      <c r="K12" s="114" t="s">
        <v>439</v>
      </c>
      <c r="L12" s="114" t="s">
        <v>439</v>
      </c>
      <c r="M12" s="114" t="s">
        <v>439</v>
      </c>
      <c r="N12" s="114" t="s">
        <v>439</v>
      </c>
      <c r="O12" s="114" t="s">
        <v>439</v>
      </c>
      <c r="P12" s="114" t="s">
        <v>439</v>
      </c>
      <c r="Q12" s="114" t="s">
        <v>439</v>
      </c>
      <c r="R12" s="114" t="s">
        <v>439</v>
      </c>
      <c r="S12" s="114" t="s">
        <v>439</v>
      </c>
      <c r="T12" s="114" t="s">
        <v>439</v>
      </c>
      <c r="U12" s="114" t="s">
        <v>439</v>
      </c>
      <c r="V12" s="114" t="s">
        <v>439</v>
      </c>
      <c r="W12" s="114" t="s">
        <v>439</v>
      </c>
      <c r="X12" s="114" t="s">
        <v>439</v>
      </c>
      <c r="Y12" s="114" t="s">
        <v>439</v>
      </c>
      <c r="Z12" s="114" t="s">
        <v>439</v>
      </c>
      <c r="AA12" s="114" t="s">
        <v>439</v>
      </c>
      <c r="AB12" s="114" t="s">
        <v>439</v>
      </c>
      <c r="AC12" s="114" t="s">
        <v>439</v>
      </c>
      <c r="AD12" s="114" t="s">
        <v>439</v>
      </c>
      <c r="AE12" s="115" t="s">
        <v>439</v>
      </c>
      <c r="AF12" s="116" t="s">
        <v>439</v>
      </c>
      <c r="AG12" s="119" t="s">
        <v>527</v>
      </c>
    </row>
    <row r="13" spans="1:33" x14ac:dyDescent="0.2">
      <c r="A13" s="91" t="s">
        <v>419</v>
      </c>
      <c r="B13" s="114">
        <v>124</v>
      </c>
      <c r="C13" s="114">
        <v>260</v>
      </c>
      <c r="D13" s="114">
        <v>106</v>
      </c>
      <c r="E13" s="114">
        <v>93</v>
      </c>
      <c r="F13" s="114">
        <v>33</v>
      </c>
      <c r="G13" s="114">
        <v>103</v>
      </c>
      <c r="H13" s="114">
        <v>70</v>
      </c>
      <c r="I13" s="114">
        <v>200</v>
      </c>
      <c r="J13" s="114">
        <v>142</v>
      </c>
      <c r="K13" s="114">
        <v>199</v>
      </c>
      <c r="L13" s="114">
        <v>175</v>
      </c>
      <c r="M13" s="114">
        <v>100</v>
      </c>
      <c r="N13" s="114">
        <v>218</v>
      </c>
      <c r="O13" s="114">
        <v>121</v>
      </c>
      <c r="P13" s="114">
        <v>130</v>
      </c>
      <c r="Q13" s="114">
        <v>99</v>
      </c>
      <c r="R13" s="114">
        <v>104</v>
      </c>
      <c r="S13" s="114">
        <v>27</v>
      </c>
      <c r="T13" s="114">
        <v>30</v>
      </c>
      <c r="U13" s="114">
        <v>50</v>
      </c>
      <c r="V13" s="114">
        <v>18</v>
      </c>
      <c r="W13" s="114">
        <v>15</v>
      </c>
      <c r="X13" s="114">
        <v>33</v>
      </c>
      <c r="Y13" s="114">
        <v>42</v>
      </c>
      <c r="Z13" s="114">
        <v>344</v>
      </c>
      <c r="AA13" s="114">
        <v>56</v>
      </c>
      <c r="AB13" s="114">
        <v>34</v>
      </c>
      <c r="AC13" s="114">
        <v>98</v>
      </c>
      <c r="AD13" s="114">
        <v>48</v>
      </c>
      <c r="AE13" s="115">
        <f>SUM(B13:AD13)</f>
        <v>3072</v>
      </c>
      <c r="AF13" s="116">
        <f>ROUND(AE13/743,0)</f>
        <v>4</v>
      </c>
      <c r="AG13" s="119" t="s">
        <v>417</v>
      </c>
    </row>
    <row r="14" spans="1:33" ht="297" customHeight="1" x14ac:dyDescent="0.2"/>
    <row r="15" spans="1:33" x14ac:dyDescent="0.2">
      <c r="A15" s="113" t="s">
        <v>501</v>
      </c>
      <c r="B15" s="121" t="s">
        <v>526</v>
      </c>
    </row>
    <row r="16" spans="1:33" x14ac:dyDescent="0.2">
      <c r="A16" s="113" t="s">
        <v>433</v>
      </c>
      <c r="B16" s="121">
        <v>3215</v>
      </c>
    </row>
    <row r="17" spans="1:2" x14ac:dyDescent="0.2">
      <c r="A17" s="113" t="s">
        <v>434</v>
      </c>
      <c r="B17" s="121">
        <v>3079</v>
      </c>
    </row>
    <row r="18" spans="1:2" x14ac:dyDescent="0.2">
      <c r="A18" s="113" t="s">
        <v>435</v>
      </c>
      <c r="B18" s="121">
        <v>3054</v>
      </c>
    </row>
    <row r="19" spans="1:2" x14ac:dyDescent="0.2">
      <c r="A19" s="113" t="s">
        <v>436</v>
      </c>
      <c r="B19" s="121">
        <v>3036</v>
      </c>
    </row>
    <row r="20" spans="1:2" x14ac:dyDescent="0.2">
      <c r="A20" s="113" t="s">
        <v>437</v>
      </c>
      <c r="B20" s="121">
        <v>3138</v>
      </c>
    </row>
    <row r="21" spans="1:2" x14ac:dyDescent="0.2">
      <c r="A21" s="91" t="s">
        <v>419</v>
      </c>
      <c r="B21" s="121">
        <v>3072</v>
      </c>
    </row>
    <row r="50" spans="1:39" ht="21" x14ac:dyDescent="0.35">
      <c r="A50" s="44" t="s">
        <v>369</v>
      </c>
      <c r="B50" s="124" t="s">
        <v>370</v>
      </c>
    </row>
    <row r="51" spans="1:39" ht="18.75" x14ac:dyDescent="0.3">
      <c r="A51" s="122"/>
      <c r="B51" s="87" t="s">
        <v>371</v>
      </c>
    </row>
    <row r="56" spans="1:39" ht="18.75" x14ac:dyDescent="0.3">
      <c r="C56" s="21"/>
      <c r="D56" s="21"/>
      <c r="E56" s="21"/>
      <c r="F56" s="21"/>
      <c r="G56" s="21"/>
      <c r="H56" s="21"/>
      <c r="I56" s="21"/>
      <c r="J56" s="21"/>
      <c r="L56" s="44"/>
      <c r="M56" s="44"/>
      <c r="N56" s="86"/>
      <c r="O56" s="21"/>
      <c r="P56" s="21"/>
      <c r="Q56" s="21"/>
      <c r="R56" s="21"/>
      <c r="S56" s="21"/>
      <c r="T56" s="21"/>
      <c r="U56" s="21"/>
      <c r="V56" s="21"/>
      <c r="W56" s="21"/>
      <c r="Y56" s="118"/>
      <c r="AB56" s="21"/>
      <c r="AC56" s="21"/>
      <c r="AD56" s="21"/>
      <c r="AE56" s="88"/>
      <c r="AF56" s="88"/>
      <c r="AG56" s="89"/>
      <c r="AH56" s="89"/>
      <c r="AI56" s="89"/>
      <c r="AJ56" s="89"/>
      <c r="AL56" s="89"/>
      <c r="AM56" s="89"/>
    </row>
    <row r="57" spans="1:39" ht="18.75" x14ac:dyDescent="0.3">
      <c r="C57" s="21"/>
      <c r="D57" s="21"/>
      <c r="E57" s="21"/>
      <c r="F57" s="21"/>
      <c r="G57" s="21"/>
      <c r="H57" s="21"/>
      <c r="I57" s="21"/>
      <c r="J57" s="21"/>
      <c r="L57" s="87"/>
      <c r="M57" s="87"/>
      <c r="N57" s="87"/>
      <c r="O57" s="21"/>
      <c r="P57" s="21"/>
      <c r="Q57" s="21"/>
      <c r="R57" s="21"/>
      <c r="S57" s="21"/>
      <c r="T57" s="21"/>
      <c r="U57" s="21"/>
      <c r="V57" s="21"/>
      <c r="W57" s="21"/>
      <c r="Y57" s="118"/>
      <c r="AB57" s="21"/>
      <c r="AC57" s="21"/>
      <c r="AD57" s="21"/>
      <c r="AE57" s="88"/>
      <c r="AF57" s="88"/>
      <c r="AG57" s="89"/>
      <c r="AH57" s="89"/>
      <c r="AI57" s="89"/>
      <c r="AJ57" s="89"/>
      <c r="AL57" s="89"/>
      <c r="AM57" s="89"/>
    </row>
  </sheetData>
  <mergeCells count="3">
    <mergeCell ref="A4:AG4"/>
    <mergeCell ref="A3:AG3"/>
    <mergeCell ref="A1:AG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6</vt:i4>
      </vt:variant>
    </vt:vector>
  </HeadingPairs>
  <TitlesOfParts>
    <vt:vector size="6" baseType="lpstr">
      <vt:lpstr>Report</vt:lpstr>
      <vt:lpstr>Annexure-I</vt:lpstr>
      <vt:lpstr>Annexure-II</vt:lpstr>
      <vt:lpstr>Annexure-III</vt:lpstr>
      <vt:lpstr>Annexure-IV</vt:lpstr>
      <vt:lpstr>Annexure-V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 Verma</dc:creator>
  <cp:lastModifiedBy>Anil Verma</cp:lastModifiedBy>
  <cp:lastPrinted>2022-04-22T08:59:28Z</cp:lastPrinted>
  <dcterms:created xsi:type="dcterms:W3CDTF">2022-04-21T12:56:15Z</dcterms:created>
  <dcterms:modified xsi:type="dcterms:W3CDTF">2022-05-09T01:48:15Z</dcterms:modified>
  <cp:contentStatus/>
</cp:coreProperties>
</file>